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2120" windowHeight="9000" tabRatio="923" activeTab="0"/>
  </bookViews>
  <sheets>
    <sheet name="Сказка" sheetId="1" r:id="rId1"/>
  </sheets>
  <definedNames>
    <definedName name="_xlnm.Print_Area" localSheetId="0">'Сказка'!$A$1:$T$238</definedName>
  </definedNames>
  <calcPr fullCalcOnLoad="1"/>
</workbook>
</file>

<file path=xl/sharedStrings.xml><?xml version="1.0" encoding="utf-8"?>
<sst xmlns="http://schemas.openxmlformats.org/spreadsheetml/2006/main" count="1296" uniqueCount="266">
  <si>
    <t>Прочие выплаты, в том числе:</t>
  </si>
  <si>
    <t>Пособие по достижению ребенком возраста 3-х лет</t>
  </si>
  <si>
    <t>Абонентская плата</t>
  </si>
  <si>
    <t>Интернет</t>
  </si>
  <si>
    <t>Телематические услуги связи</t>
  </si>
  <si>
    <t>Транспортные расходы</t>
  </si>
  <si>
    <t>Услуги связи, в том числе:</t>
  </si>
  <si>
    <t>Коммунальные услуги</t>
  </si>
  <si>
    <t>Работы, услуги по содержанию имущества, в том числе:</t>
  </si>
  <si>
    <t>Дератизация, дезинсекция</t>
  </si>
  <si>
    <t>Вывоз ТБО</t>
  </si>
  <si>
    <t>Заправка картриджей</t>
  </si>
  <si>
    <t>Гидравлические испытания системы отопления</t>
  </si>
  <si>
    <t>Испытания (промывка) систем теплопотребления</t>
  </si>
  <si>
    <t>ТО КТС (антитеррор)</t>
  </si>
  <si>
    <t>Проф.испытания систем электроснабж (энергоэффективность)</t>
  </si>
  <si>
    <t>ТО УУТЭ (энергоэффективность)</t>
  </si>
  <si>
    <t>Текущий ремонт электропроводки (энергоэффективность)</t>
  </si>
  <si>
    <t>ТО вывода радиосигнала на пульт "01" (противопожарные)</t>
  </si>
  <si>
    <t>ТО аварийного освещения (противопожарные)</t>
  </si>
  <si>
    <t>Мониторинг систем вывода радиосигнала (противопожарные)</t>
  </si>
  <si>
    <t>Энергоаудит (энергоэффективность)</t>
  </si>
  <si>
    <t>Огнезащитная обработка (противопожарные)</t>
  </si>
  <si>
    <t>Прочие работы, услуги, в том числе:</t>
  </si>
  <si>
    <t>Медицинский осмотр</t>
  </si>
  <si>
    <t>Предрейсовый, послерейсовый осмотр</t>
  </si>
  <si>
    <t>Бак.анализы</t>
  </si>
  <si>
    <t>Подписка</t>
  </si>
  <si>
    <t>ОСАГО</t>
  </si>
  <si>
    <t>Бухгалтерские услуги</t>
  </si>
  <si>
    <t>Оценка условий труда (аттестация рабочих мест)</t>
  </si>
  <si>
    <t>Изготовление ЭЦП</t>
  </si>
  <si>
    <t>Утилизация оргтехники</t>
  </si>
  <si>
    <t>Изготовление печатей, штампов, вывески, плана эвакуации</t>
  </si>
  <si>
    <t>Услуги вневедомственной охраны (КТС) (антитеррор)</t>
  </si>
  <si>
    <t>Прочие расходы</t>
  </si>
  <si>
    <t>Транспортный налог</t>
  </si>
  <si>
    <t>Земельный налог</t>
  </si>
  <si>
    <t>Налог на имущество</t>
  </si>
  <si>
    <t>Плата за воздействие на окружающую среду</t>
  </si>
  <si>
    <t>Штрафы (пени)</t>
  </si>
  <si>
    <t>Увеличение стоимости основных средств, в том числе:</t>
  </si>
  <si>
    <t>Увеличение стоимости материальных запасов, в том числе:</t>
  </si>
  <si>
    <t>Приобретение зап.частей к автомобилю</t>
  </si>
  <si>
    <t>Приобретение канц.товаров</t>
  </si>
  <si>
    <t>Приобретение хоз.товаров</t>
  </si>
  <si>
    <t>Приобретение моющих, чистящих</t>
  </si>
  <si>
    <t>Приобретение строит.материалов</t>
  </si>
  <si>
    <t>ГСМ</t>
  </si>
  <si>
    <t>Сосна</t>
  </si>
  <si>
    <t>Монтаж эвакуационного освещения (противопожарные)</t>
  </si>
  <si>
    <t>Приобретение огнетушителей (противопожарные)</t>
  </si>
  <si>
    <t>Приобретение зап.частей к АПС (противопожарные)</t>
  </si>
  <si>
    <t>Приобретение знаков безопасности (противопожарные)</t>
  </si>
  <si>
    <t>Лицензирование, акредитация</t>
  </si>
  <si>
    <t>Премия Главы</t>
  </si>
  <si>
    <t>Приобретение мебели</t>
  </si>
  <si>
    <t>Противоклещевая обработка</t>
  </si>
  <si>
    <t>ТО  АПС (противопожарные)</t>
  </si>
  <si>
    <t>Зарядка огнетушителей (противопожарные)</t>
  </si>
  <si>
    <t>Текущий ремонт столового оборудования</t>
  </si>
  <si>
    <t>Поверка дымоходов</t>
  </si>
  <si>
    <t>ТО газового оборудования, счетчиков</t>
  </si>
  <si>
    <t>Монтаж системы видеонаблюдения (антитеррор)</t>
  </si>
  <si>
    <t>Строительный контроль</t>
  </si>
  <si>
    <t>Производственный контроль (смывы)</t>
  </si>
  <si>
    <t>Приобретение спортивного инвентаря</t>
  </si>
  <si>
    <t>Приобретение оборудования, ТСО, компьютеры</t>
  </si>
  <si>
    <t>Приобретение наглядных пособий</t>
  </si>
  <si>
    <t>Донское молоко</t>
  </si>
  <si>
    <t>Устройство пандуса</t>
  </si>
  <si>
    <t>Страхование источников тепла</t>
  </si>
  <si>
    <t>Заработная плата (летне-оздоровительная)</t>
  </si>
  <si>
    <t>Обучение по 44-ФЗ</t>
  </si>
  <si>
    <t>Текущий ремонт асфальтового покрытия, отмостки</t>
  </si>
  <si>
    <t xml:space="preserve">Поверка приборов УУТЭ, счетчиков </t>
  </si>
  <si>
    <t>Текущий ремонт (полы)</t>
  </si>
  <si>
    <t>Приобретение зап.частей к ТСО, картриджей</t>
  </si>
  <si>
    <t>Приобретение столового оборудования (летне-оздоровительная)</t>
  </si>
  <si>
    <t>Приобретение строит.материалов (летне-оздоровительная)</t>
  </si>
  <si>
    <t>Приобретение мягкого инвентаря (летне-оздоровительная)</t>
  </si>
  <si>
    <t>Приобретение посуды (летне-оздоровительная)</t>
  </si>
  <si>
    <t>код строки</t>
  </si>
  <si>
    <t>Заработная плата</t>
  </si>
  <si>
    <t>Источник финансирования</t>
  </si>
  <si>
    <t>РАСХОДЫ ВСЕГО</t>
  </si>
  <si>
    <t>подвоз воды</t>
  </si>
  <si>
    <t>Заработная плата, в том числе:</t>
  </si>
  <si>
    <t>субвенция</t>
  </si>
  <si>
    <t>местный</t>
  </si>
  <si>
    <t>субсидия местный</t>
  </si>
  <si>
    <t>субсидия область</t>
  </si>
  <si>
    <t>Начисления на выплаты по оплате труда, в том числе:</t>
  </si>
  <si>
    <t>Начисления на выплаты по оплате труда</t>
  </si>
  <si>
    <t>Начисления на выплаты по оплате труда (до среднеобластного)</t>
  </si>
  <si>
    <t>Начисления на выплаты по оплате труда (летне-оздоровительная)</t>
  </si>
  <si>
    <t>ИТОГО</t>
  </si>
  <si>
    <t>Суточные при прохождении курсов повышения квалификации</t>
  </si>
  <si>
    <t>Суточные за участие в спортивных мероприятиях</t>
  </si>
  <si>
    <t>Суточные при служебных командировках</t>
  </si>
  <si>
    <t>02</t>
  </si>
  <si>
    <t>04</t>
  </si>
  <si>
    <t>14</t>
  </si>
  <si>
    <t>611</t>
  </si>
  <si>
    <t>612</t>
  </si>
  <si>
    <t>програм- мное направ- ление</t>
  </si>
  <si>
    <t>Заработная плата (до среднеобластного)</t>
  </si>
  <si>
    <t>проезд</t>
  </si>
  <si>
    <t>Текущий ремонт орг.техники</t>
  </si>
  <si>
    <t>Текущий ремонт автомобиля, автобуса</t>
  </si>
  <si>
    <t>ТО автомобиля, автобуса в т.ч. гарантийное, диагностика</t>
  </si>
  <si>
    <t>Текущий ремонт помещений, кабинетов, коридоров</t>
  </si>
  <si>
    <t>Текущий ремонт (окна)</t>
  </si>
  <si>
    <t>Текущий ремонт (фасад)</t>
  </si>
  <si>
    <t>17</t>
  </si>
  <si>
    <t>05</t>
  </si>
  <si>
    <t>Проверка пожарного крана, прочего пож.инвентаря (противопожарные)</t>
  </si>
  <si>
    <t>08</t>
  </si>
  <si>
    <t>09</t>
  </si>
  <si>
    <t>Обучение санитарно-гигиенический минимум</t>
  </si>
  <si>
    <t>Обучение ответственных лиц (охр.труда, пож., тех., электро)</t>
  </si>
  <si>
    <t>Проживание при прохождении курсов повышения квалификации</t>
  </si>
  <si>
    <t>Организационный взнос</t>
  </si>
  <si>
    <t>Организационный взнос спортивные мероприятия</t>
  </si>
  <si>
    <t>Приобретение лицензионного программного обеспечения</t>
  </si>
  <si>
    <t>Визуальное обследование здания</t>
  </si>
  <si>
    <t>Изготовление ПСД на капитальный ремонт</t>
  </si>
  <si>
    <t>Изготовление ПСД на текущий ремонт</t>
  </si>
  <si>
    <t>Изготовление ПСД на реконструкцию здания</t>
  </si>
  <si>
    <t>Проверка достоверности СД</t>
  </si>
  <si>
    <t>Подарочная и сувенирная продукция (грамоты, письма, открытки, кубки)</t>
  </si>
  <si>
    <t>Прожвание, питание  на спортивных мероприятиях</t>
  </si>
  <si>
    <t>Проживание, питание  при служебных командировках</t>
  </si>
  <si>
    <t>Монтаж технических средств охраны (система мониторинга)(антитеррор)</t>
  </si>
  <si>
    <t>Государственная пошлина</t>
  </si>
  <si>
    <t>4.14.23</t>
  </si>
  <si>
    <t>4.14.7.</t>
  </si>
  <si>
    <t>4.14.21.</t>
  </si>
  <si>
    <t>4.14.11.</t>
  </si>
  <si>
    <t>4.14.5.</t>
  </si>
  <si>
    <t>4.14.10.</t>
  </si>
  <si>
    <t>4.14.6.</t>
  </si>
  <si>
    <t>4.14.15.</t>
  </si>
  <si>
    <t>-</t>
  </si>
  <si>
    <t>4.14.19.</t>
  </si>
  <si>
    <t>4.14.20.</t>
  </si>
  <si>
    <t>4.14.27.</t>
  </si>
  <si>
    <t>4.14.12.</t>
  </si>
  <si>
    <t>Обучение</t>
  </si>
  <si>
    <t>4.14.33.</t>
  </si>
  <si>
    <t>4.14.32.</t>
  </si>
  <si>
    <t>4.14.3.</t>
  </si>
  <si>
    <t>4.14.18.</t>
  </si>
  <si>
    <t>4.14.4.</t>
  </si>
  <si>
    <t>4.14.30.</t>
  </si>
  <si>
    <t>4.14.33</t>
  </si>
  <si>
    <t>4.14.13.</t>
  </si>
  <si>
    <t>стр.233</t>
  </si>
  <si>
    <t>стр.230</t>
  </si>
  <si>
    <t>стр.240</t>
  </si>
  <si>
    <t>стр.243</t>
  </si>
  <si>
    <t>стр.211</t>
  </si>
  <si>
    <t>стр.212</t>
  </si>
  <si>
    <t>стр.246</t>
  </si>
  <si>
    <t>стр.210</t>
  </si>
  <si>
    <t>стр.223</t>
  </si>
  <si>
    <t>проезд на спортивные мероприятия</t>
  </si>
  <si>
    <t>стр.220</t>
  </si>
  <si>
    <t xml:space="preserve">Капитальный ремонт </t>
  </si>
  <si>
    <t>стр.231</t>
  </si>
  <si>
    <t>Приобретение мебели (летне-оздоровительная)</t>
  </si>
  <si>
    <t>4.14.14.</t>
  </si>
  <si>
    <t>4.14.24.</t>
  </si>
  <si>
    <t>стр.213</t>
  </si>
  <si>
    <t>стр.216</t>
  </si>
  <si>
    <t>Приобретение продуктов питания (летне-оздоровительная)</t>
  </si>
  <si>
    <t>раздел, подраздел</t>
  </si>
  <si>
    <t>подпрограмма, направление расходов</t>
  </si>
  <si>
    <t>вид расходов</t>
  </si>
  <si>
    <t>целевая статья</t>
  </si>
  <si>
    <t>Направление расходных обязательств</t>
  </si>
  <si>
    <t>0702</t>
  </si>
  <si>
    <t>1 0059</t>
  </si>
  <si>
    <t>Приобретение продуктов питания ГПД</t>
  </si>
  <si>
    <t>Приобретение продуктов питания малообеспеченные</t>
  </si>
  <si>
    <t>0707</t>
  </si>
  <si>
    <t>3 2121</t>
  </si>
  <si>
    <t>субсидия федерал</t>
  </si>
  <si>
    <t>1 4097</t>
  </si>
  <si>
    <t>1 5097</t>
  </si>
  <si>
    <t>2 0059</t>
  </si>
  <si>
    <t>ТО технических средств охраны - КТС (антитеррор)</t>
  </si>
  <si>
    <t>Приобретение запчастей к моделям (двигатели и т.п.)</t>
  </si>
  <si>
    <t>Приобретение хоз.товаров (летне-оздоровительная)</t>
  </si>
  <si>
    <t>Приобретение моющих, чистящих (летне-оздоровительная)</t>
  </si>
  <si>
    <t>3 7313</t>
  </si>
  <si>
    <t>3 2313</t>
  </si>
  <si>
    <t>ГСМ (летне-оздоровительная)</t>
  </si>
  <si>
    <t>1 2386</t>
  </si>
  <si>
    <t>1 7386</t>
  </si>
  <si>
    <t>Тепловая энергия</t>
  </si>
  <si>
    <t>Газ</t>
  </si>
  <si>
    <t>Водоснабжение</t>
  </si>
  <si>
    <t>Водоотведение</t>
  </si>
  <si>
    <t>Вывоз ЖБО</t>
  </si>
  <si>
    <t>Электроэнергия</t>
  </si>
  <si>
    <t>Заработная плата (резерв)</t>
  </si>
  <si>
    <t>Кассовый расход, руб.коп.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</si>
  <si>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</si>
  <si>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</si>
  <si>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</si>
  <si>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</si>
  <si>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</si>
  <si>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</si>
  <si>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</si>
  <si>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</si>
  <si>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</si>
  <si>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</si>
  <si>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</si>
  <si>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</si>
  <si>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Заведующий МБУ КР "Расчетный центр" </t>
  </si>
  <si>
    <t>В.В. Сидоров</t>
  </si>
  <si>
    <t>Главный бухгалтер МБУ КР "Расчетный центр"</t>
  </si>
  <si>
    <t>И.А. Демченко</t>
  </si>
  <si>
    <t>0701</t>
  </si>
  <si>
    <t>1 7202</t>
  </si>
  <si>
    <t>Продукты питания    в детских садах</t>
  </si>
  <si>
    <t>Текущий ремонт системы водоснабжения, водопровода,теплотрассы</t>
  </si>
  <si>
    <t>Световое табло "Выход"</t>
  </si>
  <si>
    <t>Усройство крыльца с пандусом и входного крыльца</t>
  </si>
  <si>
    <t>Благоустройство территории</t>
  </si>
  <si>
    <t>Приобретение  аттестатов</t>
  </si>
  <si>
    <t>подвоз  грунта</t>
  </si>
  <si>
    <t>Колибровка тахографов</t>
  </si>
  <si>
    <t>Услуги по теплотехническому расчету потребления энергии (энергоэфф)</t>
  </si>
  <si>
    <t>0700</t>
  </si>
  <si>
    <t>стр.222</t>
  </si>
  <si>
    <t>Приобретение модульного детского сада</t>
  </si>
  <si>
    <t>1 4059</t>
  </si>
  <si>
    <t>1 4378</t>
  </si>
  <si>
    <t>Приобретение оборудования (Доступная среда)</t>
  </si>
  <si>
    <t>1 7381</t>
  </si>
  <si>
    <t>1 5027</t>
  </si>
  <si>
    <t>Резерв.область</t>
  </si>
  <si>
    <t>Приобретение медале, бланков</t>
  </si>
  <si>
    <t>Проведение работ (Доступная среда)</t>
  </si>
  <si>
    <t>Приобретение вывески фасадной</t>
  </si>
  <si>
    <t>Приобретение продуктов питания для военно-полевых сборов</t>
  </si>
  <si>
    <t>Обслуживание сайта,публикация обьявления</t>
  </si>
  <si>
    <t>Оснащение системой видеонаблюдения (антитеррор)</t>
  </si>
  <si>
    <t>Монтаж СИП</t>
  </si>
  <si>
    <t>Текущий ремонт кровли  ,монтаж калитки</t>
  </si>
  <si>
    <t>Медицинский осмотр педагогических работников</t>
  </si>
  <si>
    <t>Бак.анализы педагогических работников</t>
  </si>
  <si>
    <t>Приобретение ученической мебели</t>
  </si>
  <si>
    <t>Обучение санитарно-гигиенический минимум педагогические</t>
  </si>
  <si>
    <t>Оценка рыночной стоимости  годовой платы по аренде</t>
  </si>
  <si>
    <t>Информация о кассовых расходах муниципальных бюджетных дошкольных образовательных учреждений  за 2015 год  (МБДОУ детский сад"Сказка")</t>
  </si>
  <si>
    <t>Приобретение светильников</t>
  </si>
  <si>
    <t>Материалы для соревнований</t>
  </si>
  <si>
    <t>Приобретение мягкого инвентаря</t>
  </si>
  <si>
    <t>4.14.20</t>
  </si>
  <si>
    <t>Текущий ремонт АПС</t>
  </si>
  <si>
    <t>Ремонт эвакуационного освещения</t>
  </si>
  <si>
    <t>Проведение сертификации спортивного объекта</t>
  </si>
  <si>
    <t>Монтаж АПС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</si>
</sst>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[&lt;=9999999]###\-####;\(###\)\ ###\-####"/>
    <numFmt numFmtId="180" formatCode="000000"/>
    <numFmt numFmtId="181" formatCode="0000"/>
    <numFmt numFmtId="182" formatCode="#,##0.00&quot;р.&quot;"/>
    <numFmt numFmtId="183" formatCode="_-* #,##0.00000_р_._-;\-* #,##0.00000_р_._-;_-* &quot;-&quot;?????_р_._-;_-@_-"/>
    <numFmt numFmtId="184" formatCode="#,##0.00000_ ;[Red]\-#,##0.00000\ "/>
    <numFmt numFmtId="185" formatCode="0.00_ ;[Red]\-0.00\ "/>
    <numFmt numFmtId="186" formatCode="#,##0.0_ ;[Red]\-#,##0.0\ "/>
    <numFmt numFmtId="187" formatCode="#,##0.00000_р_.;[Red]\-#,##0.00000_р_."/>
    <numFmt numFmtId="188" formatCode="#,##0.00_ ;[Red]\-#,##0.00\ "/>
    <numFmt numFmtId="189" formatCode="_-* #,##0.00000\ _₽_-;\-* #,##0.00000\ _₽_-;_-* &quot;-&quot;?????\ _₽_-;_-@_-"/>
    <numFmt numFmtId="190" formatCode="#,##0.00_ ;\-#,##0.00\ 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sz val="22"/>
      <color indexed="12"/>
      <name val="Times New Roman"/>
      <family val="1"/>
    </font>
    <font>
      <sz val="11"/>
      <color indexed="12"/>
      <name val="Times New Roman"/>
      <family val="1"/>
    </font>
    <font>
      <sz val="8"/>
      <name val="Arial Cyr"/>
      <family val="0"/>
    </font>
    <font>
      <sz val="14"/>
      <color indexed="40"/>
      <name val="Times New Roman"/>
      <family val="1"/>
    </font>
    <font>
      <sz val="14"/>
      <color indexed="36"/>
      <name val="Times New Roman"/>
      <family val="1"/>
    </font>
    <font>
      <sz val="11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183" fontId="3" fillId="0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183" fontId="5" fillId="32" borderId="10" xfId="0" applyNumberFormat="1" applyFont="1" applyFill="1" applyBorder="1" applyAlignment="1">
      <alignment/>
    </xf>
    <xf numFmtId="183" fontId="8" fillId="32" borderId="0" xfId="0" applyNumberFormat="1" applyFont="1" applyFill="1" applyBorder="1" applyAlignment="1">
      <alignment/>
    </xf>
    <xf numFmtId="183" fontId="5" fillId="32" borderId="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7" fillId="32" borderId="0" xfId="0" applyNumberFormat="1" applyFont="1" applyFill="1" applyBorder="1" applyAlignment="1">
      <alignment/>
    </xf>
    <xf numFmtId="183" fontId="19" fillId="0" borderId="10" xfId="0" applyNumberFormat="1" applyFont="1" applyFill="1" applyBorder="1" applyAlignment="1">
      <alignment horizontal="left"/>
    </xf>
    <xf numFmtId="183" fontId="20" fillId="0" borderId="0" xfId="0" applyNumberFormat="1" applyFont="1" applyFill="1" applyBorder="1" applyAlignment="1">
      <alignment/>
    </xf>
    <xf numFmtId="183" fontId="19" fillId="0" borderId="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right"/>
    </xf>
    <xf numFmtId="183" fontId="5" fillId="32" borderId="10" xfId="0" applyNumberFormat="1" applyFont="1" applyFill="1" applyBorder="1" applyAlignment="1">
      <alignment horizontal="left"/>
    </xf>
    <xf numFmtId="183" fontId="3" fillId="0" borderId="10" xfId="0" applyNumberFormat="1" applyFont="1" applyFill="1" applyBorder="1" applyAlignment="1">
      <alignment horizontal="center" vertical="center"/>
    </xf>
    <xf numFmtId="183" fontId="19" fillId="0" borderId="10" xfId="0" applyNumberFormat="1" applyFont="1" applyFill="1" applyBorder="1" applyAlignment="1">
      <alignment horizontal="center" vertical="center"/>
    </xf>
    <xf numFmtId="183" fontId="9" fillId="32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83" fontId="9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right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horizontal="right"/>
    </xf>
    <xf numFmtId="49" fontId="0" fillId="32" borderId="10" xfId="0" applyNumberFormat="1" applyFont="1" applyFill="1" applyBorder="1" applyAlignment="1">
      <alignment horizontal="left"/>
    </xf>
    <xf numFmtId="49" fontId="0" fillId="32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 horizontal="right" vertical="center" wrapText="1"/>
    </xf>
    <xf numFmtId="49" fontId="9" fillId="32" borderId="10" xfId="0" applyNumberFormat="1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right"/>
    </xf>
    <xf numFmtId="49" fontId="9" fillId="32" borderId="1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84" fontId="1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/>
    </xf>
    <xf numFmtId="184" fontId="16" fillId="0" borderId="10" xfId="0" applyNumberFormat="1" applyFont="1" applyFill="1" applyBorder="1" applyAlignment="1">
      <alignment horizontal="right"/>
    </xf>
    <xf numFmtId="184" fontId="21" fillId="0" borderId="10" xfId="0" applyNumberFormat="1" applyFont="1" applyFill="1" applyBorder="1" applyAlignment="1">
      <alignment horizontal="right"/>
    </xf>
    <xf numFmtId="184" fontId="17" fillId="32" borderId="10" xfId="0" applyNumberFormat="1" applyFont="1" applyFill="1" applyBorder="1" applyAlignment="1">
      <alignment horizontal="right"/>
    </xf>
    <xf numFmtId="183" fontId="17" fillId="32" borderId="10" xfId="0" applyNumberFormat="1" applyFont="1" applyFill="1" applyBorder="1" applyAlignment="1">
      <alignment horizontal="left"/>
    </xf>
    <xf numFmtId="188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188" fontId="10" fillId="0" borderId="10" xfId="0" applyNumberFormat="1" applyFont="1" applyFill="1" applyBorder="1" applyAlignment="1">
      <alignment horizontal="right" vertical="center" wrapText="1"/>
    </xf>
    <xf numFmtId="188" fontId="11" fillId="32" borderId="10" xfId="0" applyNumberFormat="1" applyFont="1" applyFill="1" applyBorder="1" applyAlignment="1">
      <alignment horizontal="right" vertical="center" wrapText="1"/>
    </xf>
    <xf numFmtId="188" fontId="4" fillId="0" borderId="10" xfId="0" applyNumberFormat="1" applyFont="1" applyFill="1" applyBorder="1" applyAlignment="1" applyProtection="1">
      <alignment horizontal="right"/>
      <protection locked="0"/>
    </xf>
    <xf numFmtId="188" fontId="4" fillId="32" borderId="10" xfId="0" applyNumberFormat="1" applyFont="1" applyFill="1" applyBorder="1" applyAlignment="1" applyProtection="1">
      <alignment horizontal="right"/>
      <protection locked="0"/>
    </xf>
    <xf numFmtId="188" fontId="5" fillId="32" borderId="10" xfId="0" applyNumberFormat="1" applyFont="1" applyFill="1" applyBorder="1" applyAlignment="1" applyProtection="1">
      <alignment horizontal="right"/>
      <protection locked="0"/>
    </xf>
    <xf numFmtId="188" fontId="3" fillId="0" borderId="10" xfId="0" applyNumberFormat="1" applyFont="1" applyFill="1" applyBorder="1" applyAlignment="1" applyProtection="1">
      <alignment horizontal="right"/>
      <protection locked="0"/>
    </xf>
    <xf numFmtId="188" fontId="19" fillId="0" borderId="10" xfId="0" applyNumberFormat="1" applyFont="1" applyFill="1" applyBorder="1" applyAlignment="1" applyProtection="1">
      <alignment horizontal="right"/>
      <protection locked="0"/>
    </xf>
    <xf numFmtId="188" fontId="5" fillId="32" borderId="10" xfId="0" applyNumberFormat="1" applyFont="1" applyFill="1" applyBorder="1" applyAlignment="1">
      <alignment horizontal="right"/>
    </xf>
    <xf numFmtId="188" fontId="6" fillId="0" borderId="0" xfId="0" applyNumberFormat="1" applyFont="1" applyFill="1" applyAlignment="1">
      <alignment wrapText="1"/>
    </xf>
    <xf numFmtId="188" fontId="6" fillId="0" borderId="0" xfId="0" applyNumberFormat="1" applyFont="1" applyFill="1" applyAlignment="1">
      <alignment horizontal="right" vertical="center" wrapText="1"/>
    </xf>
    <xf numFmtId="188" fontId="7" fillId="0" borderId="0" xfId="0" applyNumberFormat="1" applyFont="1" applyFill="1" applyAlignment="1">
      <alignment horizontal="right" vertical="center" wrapText="1"/>
    </xf>
    <xf numFmtId="188" fontId="6" fillId="0" borderId="0" xfId="0" applyNumberFormat="1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 horizontal="right"/>
    </xf>
    <xf numFmtId="188" fontId="13" fillId="0" borderId="0" xfId="0" applyNumberFormat="1" applyFont="1" applyFill="1" applyBorder="1" applyAlignment="1">
      <alignment horizontal="right"/>
    </xf>
    <xf numFmtId="188" fontId="14" fillId="0" borderId="0" xfId="0" applyNumberFormat="1" applyFont="1" applyFill="1" applyBorder="1" applyAlignment="1">
      <alignment horizontal="right"/>
    </xf>
    <xf numFmtId="183" fontId="23" fillId="0" borderId="10" xfId="0" applyNumberFormat="1" applyFont="1" applyFill="1" applyBorder="1" applyAlignment="1">
      <alignment horizontal="center" vertical="center"/>
    </xf>
    <xf numFmtId="183" fontId="23" fillId="0" borderId="10" xfId="0" applyNumberFormat="1" applyFont="1" applyFill="1" applyBorder="1" applyAlignment="1">
      <alignment horizontal="left"/>
    </xf>
    <xf numFmtId="184" fontId="3" fillId="0" borderId="10" xfId="0" applyNumberFormat="1" applyFont="1" applyFill="1" applyBorder="1" applyAlignment="1">
      <alignment horizontal="right"/>
    </xf>
    <xf numFmtId="183" fontId="24" fillId="0" borderId="10" xfId="0" applyNumberFormat="1" applyFont="1" applyFill="1" applyBorder="1" applyAlignment="1">
      <alignment horizontal="center" vertical="center"/>
    </xf>
    <xf numFmtId="183" fontId="24" fillId="0" borderId="10" xfId="0" applyNumberFormat="1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right"/>
    </xf>
    <xf numFmtId="188" fontId="19" fillId="33" borderId="10" xfId="0" applyNumberFormat="1" applyFont="1" applyFill="1" applyBorder="1" applyAlignment="1" applyProtection="1">
      <alignment horizontal="right"/>
      <protection locked="0"/>
    </xf>
    <xf numFmtId="188" fontId="3" fillId="33" borderId="10" xfId="0" applyNumberFormat="1" applyFont="1" applyFill="1" applyBorder="1" applyAlignment="1" applyProtection="1">
      <alignment horizontal="right"/>
      <protection locked="0"/>
    </xf>
    <xf numFmtId="188" fontId="3" fillId="3" borderId="10" xfId="0" applyNumberFormat="1" applyFont="1" applyFill="1" applyBorder="1" applyAlignment="1" applyProtection="1">
      <alignment horizontal="right"/>
      <protection locked="0"/>
    </xf>
    <xf numFmtId="188" fontId="4" fillId="34" borderId="1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/>
    </xf>
    <xf numFmtId="188" fontId="6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184" fontId="18" fillId="0" borderId="11" xfId="0" applyNumberFormat="1" applyFont="1" applyFill="1" applyBorder="1" applyAlignment="1">
      <alignment horizontal="center" vertical="center" wrapText="1"/>
    </xf>
    <xf numFmtId="184" fontId="18" fillId="0" borderId="12" xfId="0" applyNumberFormat="1" applyFont="1" applyFill="1" applyBorder="1" applyAlignment="1">
      <alignment horizontal="center" vertical="center" wrapText="1"/>
    </xf>
    <xf numFmtId="184" fontId="18" fillId="0" borderId="13" xfId="0" applyNumberFormat="1" applyFont="1" applyFill="1" applyBorder="1" applyAlignment="1">
      <alignment horizontal="center" vertical="center" wrapText="1"/>
    </xf>
    <xf numFmtId="188" fontId="11" fillId="0" borderId="14" xfId="0" applyNumberFormat="1" applyFont="1" applyFill="1" applyBorder="1" applyAlignment="1">
      <alignment horizontal="center" vertical="center" wrapText="1"/>
    </xf>
    <xf numFmtId="188" fontId="12" fillId="0" borderId="15" xfId="0" applyNumberFormat="1" applyFont="1" applyBorder="1" applyAlignment="1">
      <alignment/>
    </xf>
    <xf numFmtId="188" fontId="12" fillId="0" borderId="16" xfId="0" applyNumberFormat="1" applyFont="1" applyBorder="1" applyAlignment="1">
      <alignment/>
    </xf>
    <xf numFmtId="188" fontId="11" fillId="0" borderId="17" xfId="0" applyNumberFormat="1" applyFont="1" applyFill="1" applyBorder="1" applyAlignment="1">
      <alignment horizontal="center" vertical="center" wrapText="1"/>
    </xf>
    <xf numFmtId="188" fontId="12" fillId="0" borderId="0" xfId="0" applyNumberFormat="1" applyFont="1" applyBorder="1" applyAlignment="1">
      <alignment/>
    </xf>
    <xf numFmtId="188" fontId="12" fillId="0" borderId="18" xfId="0" applyNumberFormat="1" applyFont="1" applyBorder="1" applyAlignment="1">
      <alignment/>
    </xf>
    <xf numFmtId="188" fontId="12" fillId="0" borderId="19" xfId="0" applyNumberFormat="1" applyFont="1" applyBorder="1" applyAlignment="1">
      <alignment/>
    </xf>
    <xf numFmtId="188" fontId="12" fillId="0" borderId="20" xfId="0" applyNumberFormat="1" applyFont="1" applyBorder="1" applyAlignment="1">
      <alignment/>
    </xf>
    <xf numFmtId="188" fontId="12" fillId="0" borderId="2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1"/>
  <sheetViews>
    <sheetView tabSelected="1" view="pageBreakPreview" zoomScale="60" zoomScalePageLayoutView="0" workbookViewId="0" topLeftCell="A1">
      <selection activeCell="B102" sqref="B102"/>
    </sheetView>
  </sheetViews>
  <sheetFormatPr defaultColWidth="9.00390625" defaultRowHeight="12.75"/>
  <cols>
    <col min="1" max="1" width="10.125" style="2" customWidth="1"/>
    <col min="2" max="2" width="83.125" style="12" customWidth="1"/>
    <col min="3" max="3" width="9.00390625" style="28" customWidth="1"/>
    <col min="4" max="4" width="7.375" style="46" customWidth="1"/>
    <col min="5" max="5" width="10.125" style="47" customWidth="1"/>
    <col min="6" max="6" width="7.875" style="48" customWidth="1"/>
    <col min="7" max="7" width="17.25390625" style="19" customWidth="1"/>
    <col min="8" max="11" width="19.00390625" style="67" customWidth="1"/>
    <col min="12" max="12" width="18.75390625" style="67" customWidth="1"/>
    <col min="13" max="13" width="18.625" style="67" customWidth="1"/>
    <col min="14" max="14" width="18.375" style="67" customWidth="1"/>
    <col min="15" max="15" width="20.25390625" style="67" customWidth="1"/>
    <col min="16" max="17" width="19.75390625" style="67" customWidth="1"/>
    <col min="18" max="18" width="19.125" style="67" customWidth="1"/>
    <col min="19" max="19" width="17.00390625" style="67" customWidth="1"/>
    <col min="20" max="20" width="19.75390625" style="68" customWidth="1"/>
    <col min="21" max="21" width="44.125" style="13" bestFit="1" customWidth="1"/>
    <col min="22" max="22" width="16.625" style="12" bestFit="1" customWidth="1"/>
    <col min="23" max="16384" width="9.125" style="12" customWidth="1"/>
  </cols>
  <sheetData>
    <row r="1" spans="1:20" ht="39.75" customHeight="1">
      <c r="A1" s="100" t="s">
        <v>257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ht="18" customHeight="1"/>
    <row r="3" spans="1:20" s="29" customFormat="1" ht="14.25" customHeight="1">
      <c r="A3" s="101" t="s">
        <v>82</v>
      </c>
      <c r="B3" s="101" t="s">
        <v>180</v>
      </c>
      <c r="C3" s="104" t="s">
        <v>176</v>
      </c>
      <c r="D3" s="107" t="s">
        <v>179</v>
      </c>
      <c r="E3" s="107"/>
      <c r="F3" s="108" t="s">
        <v>178</v>
      </c>
      <c r="G3" s="111" t="s">
        <v>84</v>
      </c>
      <c r="H3" s="114" t="s">
        <v>207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6"/>
    </row>
    <row r="4" spans="1:20" s="29" customFormat="1" ht="14.25" customHeight="1">
      <c r="A4" s="102"/>
      <c r="B4" s="102"/>
      <c r="C4" s="105"/>
      <c r="D4" s="107"/>
      <c r="E4" s="107"/>
      <c r="F4" s="109"/>
      <c r="G4" s="112"/>
      <c r="H4" s="117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9"/>
    </row>
    <row r="5" spans="1:20" s="29" customFormat="1" ht="32.25" customHeight="1">
      <c r="A5" s="102"/>
      <c r="B5" s="102"/>
      <c r="C5" s="105"/>
      <c r="D5" s="108" t="s">
        <v>105</v>
      </c>
      <c r="E5" s="108" t="s">
        <v>177</v>
      </c>
      <c r="F5" s="109"/>
      <c r="G5" s="112"/>
      <c r="H5" s="120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2"/>
    </row>
    <row r="6" spans="1:20" s="29" customFormat="1" ht="39" customHeight="1">
      <c r="A6" s="102"/>
      <c r="B6" s="103"/>
      <c r="C6" s="105"/>
      <c r="D6" s="109"/>
      <c r="E6" s="109"/>
      <c r="F6" s="109"/>
      <c r="G6" s="112"/>
      <c r="H6" s="69" t="s">
        <v>208</v>
      </c>
      <c r="I6" s="69" t="s">
        <v>209</v>
      </c>
      <c r="J6" s="69" t="s">
        <v>210</v>
      </c>
      <c r="K6" s="69" t="s">
        <v>211</v>
      </c>
      <c r="L6" s="69" t="s">
        <v>212</v>
      </c>
      <c r="M6" s="69" t="s">
        <v>213</v>
      </c>
      <c r="N6" s="69" t="s">
        <v>214</v>
      </c>
      <c r="O6" s="69" t="s">
        <v>215</v>
      </c>
      <c r="P6" s="69" t="s">
        <v>216</v>
      </c>
      <c r="Q6" s="69" t="s">
        <v>217</v>
      </c>
      <c r="R6" s="69" t="s">
        <v>218</v>
      </c>
      <c r="S6" s="69" t="s">
        <v>219</v>
      </c>
      <c r="T6" s="70" t="s">
        <v>96</v>
      </c>
    </row>
    <row r="7" spans="1:21" s="5" customFormat="1" ht="23.25" customHeight="1">
      <c r="A7" s="103"/>
      <c r="B7" s="3" t="s">
        <v>85</v>
      </c>
      <c r="C7" s="106"/>
      <c r="D7" s="110"/>
      <c r="E7" s="110"/>
      <c r="F7" s="110"/>
      <c r="G7" s="113"/>
      <c r="H7" s="71">
        <f aca="true" t="shared" si="0" ref="H7:S7">H8+H16+H24+H33+H42+H49+H56+H112+H167+H180+H201</f>
        <v>283956.76</v>
      </c>
      <c r="I7" s="71">
        <f t="shared" si="0"/>
        <v>734438.2</v>
      </c>
      <c r="J7" s="71">
        <f t="shared" si="0"/>
        <v>693306.04</v>
      </c>
      <c r="K7" s="71">
        <f t="shared" si="0"/>
        <v>644421.51</v>
      </c>
      <c r="L7" s="71">
        <f t="shared" si="0"/>
        <v>616593.96</v>
      </c>
      <c r="M7" s="71">
        <f t="shared" si="0"/>
        <v>864619.72</v>
      </c>
      <c r="N7" s="71">
        <f t="shared" si="0"/>
        <v>834623.85</v>
      </c>
      <c r="O7" s="71">
        <f t="shared" si="0"/>
        <v>351717.2100000001</v>
      </c>
      <c r="P7" s="71">
        <f>P8+P16+P24+P33+P42+P49+P56+P112+P167+P180+P201</f>
        <v>458311.05</v>
      </c>
      <c r="Q7" s="71">
        <f>Q8+Q16+Q24+Q33+Q42+Q49+Q56+Q112+Q167+Q180+Q201</f>
        <v>631443.03</v>
      </c>
      <c r="R7" s="71">
        <f t="shared" si="0"/>
        <v>625871.1599999999</v>
      </c>
      <c r="S7" s="71">
        <f t="shared" si="0"/>
        <v>1349583.7400000002</v>
      </c>
      <c r="T7" s="97">
        <f>SUM(H7:S7)</f>
        <v>8088886.2299999995</v>
      </c>
      <c r="U7" s="4"/>
    </row>
    <row r="8" spans="1:21" s="8" customFormat="1" ht="23.25" customHeight="1">
      <c r="A8" s="23"/>
      <c r="B8" s="6" t="s">
        <v>87</v>
      </c>
      <c r="C8" s="30"/>
      <c r="D8" s="31"/>
      <c r="E8" s="32"/>
      <c r="F8" s="33"/>
      <c r="G8" s="62"/>
      <c r="H8" s="73">
        <f>SUM(H9:H15)</f>
        <v>89340.48999999999</v>
      </c>
      <c r="I8" s="73">
        <f aca="true" t="shared" si="1" ref="I8:S8">SUM(I9:I15)</f>
        <v>318526.08</v>
      </c>
      <c r="J8" s="73">
        <f t="shared" si="1"/>
        <v>295647.12</v>
      </c>
      <c r="K8" s="73">
        <f t="shared" si="1"/>
        <v>284477.93</v>
      </c>
      <c r="L8" s="73">
        <f t="shared" si="1"/>
        <v>426483.08</v>
      </c>
      <c r="M8" s="73">
        <f t="shared" si="1"/>
        <v>493367.46</v>
      </c>
      <c r="N8" s="73">
        <f t="shared" si="1"/>
        <v>476087.1</v>
      </c>
      <c r="O8" s="73">
        <f t="shared" si="1"/>
        <v>213918.87</v>
      </c>
      <c r="P8" s="73">
        <f>SUM(P9:P15)</f>
        <v>314309.07</v>
      </c>
      <c r="Q8" s="73">
        <f>SUM(Q9:Q15)</f>
        <v>321035.8</v>
      </c>
      <c r="R8" s="73">
        <f t="shared" si="1"/>
        <v>357522.08</v>
      </c>
      <c r="S8" s="73">
        <f t="shared" si="1"/>
        <v>816149.53</v>
      </c>
      <c r="T8" s="97">
        <f aca="true" t="shared" si="2" ref="T8:T72">SUM(H8:S8)</f>
        <v>4406864.609999999</v>
      </c>
      <c r="U8" s="7"/>
    </row>
    <row r="9" spans="1:21" s="11" customFormat="1" ht="23.25" customHeight="1">
      <c r="A9" s="21" t="s">
        <v>143</v>
      </c>
      <c r="B9" s="1" t="s">
        <v>83</v>
      </c>
      <c r="C9" s="26" t="s">
        <v>224</v>
      </c>
      <c r="D9" s="34" t="s">
        <v>100</v>
      </c>
      <c r="E9" s="35" t="s">
        <v>225</v>
      </c>
      <c r="F9" s="36" t="s">
        <v>103</v>
      </c>
      <c r="G9" s="63" t="s">
        <v>88</v>
      </c>
      <c r="H9" s="74">
        <v>71348.28</v>
      </c>
      <c r="I9" s="74">
        <v>259280.63</v>
      </c>
      <c r="J9" s="74">
        <v>241832.29</v>
      </c>
      <c r="K9" s="74">
        <v>230497.81</v>
      </c>
      <c r="L9" s="74">
        <v>372692.89</v>
      </c>
      <c r="M9" s="74">
        <v>406765.25</v>
      </c>
      <c r="N9" s="74">
        <v>424744.74</v>
      </c>
      <c r="O9" s="74">
        <v>176930</v>
      </c>
      <c r="P9" s="74">
        <v>254424.43</v>
      </c>
      <c r="Q9" s="74">
        <v>267899.98</v>
      </c>
      <c r="R9" s="74">
        <v>298659.03</v>
      </c>
      <c r="S9" s="74">
        <v>671621.4</v>
      </c>
      <c r="T9" s="97">
        <f t="shared" si="2"/>
        <v>3676696.73</v>
      </c>
      <c r="U9" s="10"/>
    </row>
    <row r="10" spans="1:21" s="11" customFormat="1" ht="23.25" customHeight="1">
      <c r="A10" s="21" t="s">
        <v>164</v>
      </c>
      <c r="B10" s="1" t="s">
        <v>83</v>
      </c>
      <c r="C10" s="26" t="s">
        <v>224</v>
      </c>
      <c r="D10" s="34" t="s">
        <v>100</v>
      </c>
      <c r="E10" s="35" t="s">
        <v>182</v>
      </c>
      <c r="F10" s="36" t="s">
        <v>103</v>
      </c>
      <c r="G10" s="63" t="s">
        <v>89</v>
      </c>
      <c r="H10" s="74">
        <v>17992.21</v>
      </c>
      <c r="I10" s="74">
        <v>59245.45</v>
      </c>
      <c r="J10" s="74">
        <v>53814.83</v>
      </c>
      <c r="K10" s="74">
        <v>53980.12</v>
      </c>
      <c r="L10" s="74">
        <v>53790.19</v>
      </c>
      <c r="M10" s="74">
        <v>86602.21</v>
      </c>
      <c r="N10" s="74">
        <v>51342.36</v>
      </c>
      <c r="O10" s="74">
        <v>36988.87</v>
      </c>
      <c r="P10" s="74">
        <v>59884.64</v>
      </c>
      <c r="Q10" s="74">
        <v>53135.82</v>
      </c>
      <c r="R10" s="74">
        <v>58863.05</v>
      </c>
      <c r="S10" s="74">
        <v>144528.13</v>
      </c>
      <c r="T10" s="97">
        <f t="shared" si="2"/>
        <v>730167.88</v>
      </c>
      <c r="U10" s="10"/>
    </row>
    <row r="11" spans="1:21" s="11" customFormat="1" ht="23.25" customHeight="1">
      <c r="A11" s="21" t="s">
        <v>143</v>
      </c>
      <c r="B11" s="1" t="s">
        <v>106</v>
      </c>
      <c r="C11" s="26" t="s">
        <v>224</v>
      </c>
      <c r="D11" s="34" t="s">
        <v>100</v>
      </c>
      <c r="E11" s="35" t="s">
        <v>198</v>
      </c>
      <c r="F11" s="36" t="s">
        <v>104</v>
      </c>
      <c r="G11" s="63" t="s">
        <v>91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97">
        <f t="shared" si="2"/>
        <v>0</v>
      </c>
      <c r="U11" s="10"/>
    </row>
    <row r="12" spans="1:21" s="11" customFormat="1" ht="23.25" customHeight="1">
      <c r="A12" s="21" t="s">
        <v>165</v>
      </c>
      <c r="B12" s="1" t="s">
        <v>106</v>
      </c>
      <c r="C12" s="26" t="s">
        <v>224</v>
      </c>
      <c r="D12" s="34" t="s">
        <v>100</v>
      </c>
      <c r="E12" s="35" t="s">
        <v>199</v>
      </c>
      <c r="F12" s="36" t="s">
        <v>104</v>
      </c>
      <c r="G12" s="63" t="s">
        <v>90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97">
        <f t="shared" si="2"/>
        <v>0</v>
      </c>
      <c r="U12" s="10"/>
    </row>
    <row r="13" spans="1:21" s="17" customFormat="1" ht="23.25" customHeight="1">
      <c r="A13" s="22" t="s">
        <v>164</v>
      </c>
      <c r="B13" s="15" t="s">
        <v>72</v>
      </c>
      <c r="C13" s="27" t="s">
        <v>185</v>
      </c>
      <c r="D13" s="24" t="s">
        <v>101</v>
      </c>
      <c r="E13" s="25" t="s">
        <v>186</v>
      </c>
      <c r="F13" s="18" t="s">
        <v>103</v>
      </c>
      <c r="G13" s="64" t="s">
        <v>89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97">
        <f t="shared" si="2"/>
        <v>0</v>
      </c>
      <c r="U13" s="16"/>
    </row>
    <row r="14" spans="1:21" s="11" customFormat="1" ht="23.25" customHeight="1">
      <c r="A14" s="21" t="s">
        <v>164</v>
      </c>
      <c r="B14" s="1" t="s">
        <v>206</v>
      </c>
      <c r="C14" s="26"/>
      <c r="D14" s="34"/>
      <c r="E14" s="35"/>
      <c r="F14" s="36"/>
      <c r="G14" s="63" t="s">
        <v>89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97">
        <f t="shared" si="2"/>
        <v>0</v>
      </c>
      <c r="U14" s="10"/>
    </row>
    <row r="15" spans="1:21" s="11" customFormat="1" ht="23.25" customHeight="1">
      <c r="A15" s="21"/>
      <c r="B15" s="1"/>
      <c r="C15" s="26"/>
      <c r="D15" s="34"/>
      <c r="E15" s="35"/>
      <c r="F15" s="36"/>
      <c r="G15" s="6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97">
        <f t="shared" si="2"/>
        <v>0</v>
      </c>
      <c r="U15" s="10"/>
    </row>
    <row r="16" spans="1:21" s="8" customFormat="1" ht="23.25" customHeight="1">
      <c r="A16" s="23"/>
      <c r="B16" s="6" t="s">
        <v>92</v>
      </c>
      <c r="C16" s="37"/>
      <c r="D16" s="38"/>
      <c r="E16" s="39"/>
      <c r="F16" s="40"/>
      <c r="G16" s="62"/>
      <c r="H16" s="73">
        <f>SUM(H17:H23)</f>
        <v>0</v>
      </c>
      <c r="I16" s="73">
        <f aca="true" t="shared" si="3" ref="I16:S16">SUM(I17:I23)</f>
        <v>99782.65999999999</v>
      </c>
      <c r="J16" s="73">
        <f t="shared" si="3"/>
        <v>84380.72</v>
      </c>
      <c r="K16" s="73">
        <f t="shared" si="3"/>
        <v>86482.89</v>
      </c>
      <c r="L16" s="73">
        <f t="shared" si="3"/>
        <v>88114.79000000001</v>
      </c>
      <c r="M16" s="73">
        <f t="shared" si="3"/>
        <v>135956.16</v>
      </c>
      <c r="N16" s="73">
        <f t="shared" si="3"/>
        <v>205450.19999999998</v>
      </c>
      <c r="O16" s="73">
        <f t="shared" si="3"/>
        <v>52739.46</v>
      </c>
      <c r="P16" s="73">
        <f>SUM(P17:P23)</f>
        <v>84023.3</v>
      </c>
      <c r="Q16" s="73">
        <f t="shared" si="3"/>
        <v>104258.63</v>
      </c>
      <c r="R16" s="73">
        <f t="shared" si="3"/>
        <v>97630.06000000001</v>
      </c>
      <c r="S16" s="73">
        <f t="shared" si="3"/>
        <v>288087.73</v>
      </c>
      <c r="T16" s="97">
        <f t="shared" si="2"/>
        <v>1326906.6</v>
      </c>
      <c r="U16" s="7">
        <f>15735.9-T7</f>
        <v>-8073150.329999999</v>
      </c>
    </row>
    <row r="17" spans="1:21" s="11" customFormat="1" ht="23.25" customHeight="1">
      <c r="A17" s="21" t="s">
        <v>143</v>
      </c>
      <c r="B17" s="1" t="s">
        <v>93</v>
      </c>
      <c r="C17" s="26" t="s">
        <v>224</v>
      </c>
      <c r="D17" s="34" t="s">
        <v>100</v>
      </c>
      <c r="E17" s="35" t="s">
        <v>225</v>
      </c>
      <c r="F17" s="36" t="s">
        <v>103</v>
      </c>
      <c r="G17" s="63" t="s">
        <v>88</v>
      </c>
      <c r="H17" s="74"/>
      <c r="I17" s="74">
        <v>81890.54</v>
      </c>
      <c r="J17" s="74">
        <v>68128.65</v>
      </c>
      <c r="K17" s="74">
        <v>69899.28</v>
      </c>
      <c r="L17" s="74">
        <v>72151.77</v>
      </c>
      <c r="M17" s="74">
        <v>119285.11</v>
      </c>
      <c r="N17" s="74">
        <v>179625.58</v>
      </c>
      <c r="O17" s="74">
        <v>42544.65</v>
      </c>
      <c r="P17" s="74">
        <v>68605.19</v>
      </c>
      <c r="Q17" s="74">
        <v>85127.5</v>
      </c>
      <c r="R17" s="74">
        <v>81609.96</v>
      </c>
      <c r="S17" s="74">
        <v>238098.85</v>
      </c>
      <c r="T17" s="97">
        <f t="shared" si="2"/>
        <v>1106967.08</v>
      </c>
      <c r="U17" s="10"/>
    </row>
    <row r="18" spans="1:21" s="11" customFormat="1" ht="23.25" customHeight="1">
      <c r="A18" s="21" t="s">
        <v>164</v>
      </c>
      <c r="B18" s="1" t="s">
        <v>93</v>
      </c>
      <c r="C18" s="26" t="s">
        <v>224</v>
      </c>
      <c r="D18" s="34" t="s">
        <v>100</v>
      </c>
      <c r="E18" s="35" t="s">
        <v>182</v>
      </c>
      <c r="F18" s="36" t="s">
        <v>103</v>
      </c>
      <c r="G18" s="63" t="s">
        <v>89</v>
      </c>
      <c r="H18" s="74"/>
      <c r="I18" s="74">
        <v>17892.12</v>
      </c>
      <c r="J18" s="74">
        <v>16252.07</v>
      </c>
      <c r="K18" s="74">
        <v>16583.61</v>
      </c>
      <c r="L18" s="74">
        <v>15963.02</v>
      </c>
      <c r="M18" s="74">
        <v>16671.05</v>
      </c>
      <c r="N18" s="74">
        <v>25824.62</v>
      </c>
      <c r="O18" s="74">
        <v>10194.81</v>
      </c>
      <c r="P18" s="74">
        <v>15418.11</v>
      </c>
      <c r="Q18" s="74">
        <v>19131.13</v>
      </c>
      <c r="R18" s="74">
        <v>16020.1</v>
      </c>
      <c r="S18" s="74">
        <v>49988.88</v>
      </c>
      <c r="T18" s="97">
        <f t="shared" si="2"/>
        <v>219939.52000000002</v>
      </c>
      <c r="U18" s="10"/>
    </row>
    <row r="19" spans="1:21" s="11" customFormat="1" ht="23.25" customHeight="1">
      <c r="A19" s="21" t="s">
        <v>143</v>
      </c>
      <c r="B19" s="1" t="s">
        <v>94</v>
      </c>
      <c r="C19" s="26" t="s">
        <v>224</v>
      </c>
      <c r="D19" s="34" t="s">
        <v>100</v>
      </c>
      <c r="E19" s="35" t="s">
        <v>198</v>
      </c>
      <c r="F19" s="36" t="s">
        <v>104</v>
      </c>
      <c r="G19" s="63" t="s">
        <v>91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97">
        <f t="shared" si="2"/>
        <v>0</v>
      </c>
      <c r="U19" s="10"/>
    </row>
    <row r="20" spans="1:21" s="11" customFormat="1" ht="23.25" customHeight="1">
      <c r="A20" s="21" t="s">
        <v>165</v>
      </c>
      <c r="B20" s="1" t="s">
        <v>94</v>
      </c>
      <c r="C20" s="26" t="s">
        <v>224</v>
      </c>
      <c r="D20" s="34" t="s">
        <v>100</v>
      </c>
      <c r="E20" s="35" t="s">
        <v>199</v>
      </c>
      <c r="F20" s="36" t="s">
        <v>104</v>
      </c>
      <c r="G20" s="63" t="s">
        <v>90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97">
        <f t="shared" si="2"/>
        <v>0</v>
      </c>
      <c r="U20" s="10"/>
    </row>
    <row r="21" spans="1:21" s="17" customFormat="1" ht="23.25" customHeight="1">
      <c r="A21" s="22" t="s">
        <v>164</v>
      </c>
      <c r="B21" s="15" t="s">
        <v>95</v>
      </c>
      <c r="C21" s="27" t="s">
        <v>185</v>
      </c>
      <c r="D21" s="24" t="s">
        <v>101</v>
      </c>
      <c r="E21" s="25" t="s">
        <v>186</v>
      </c>
      <c r="F21" s="18" t="s">
        <v>103</v>
      </c>
      <c r="G21" s="64" t="s">
        <v>89</v>
      </c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97">
        <f t="shared" si="2"/>
        <v>0</v>
      </c>
      <c r="U21" s="16"/>
    </row>
    <row r="22" spans="1:21" s="11" customFormat="1" ht="23.25" customHeight="1">
      <c r="A22" s="21" t="s">
        <v>164</v>
      </c>
      <c r="B22" s="1" t="s">
        <v>206</v>
      </c>
      <c r="C22" s="26"/>
      <c r="D22" s="34"/>
      <c r="E22" s="35"/>
      <c r="F22" s="36"/>
      <c r="G22" s="63" t="s">
        <v>89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97">
        <f t="shared" si="2"/>
        <v>0</v>
      </c>
      <c r="U22" s="10"/>
    </row>
    <row r="23" spans="1:21" s="11" customFormat="1" ht="23.25" customHeight="1">
      <c r="A23" s="21"/>
      <c r="B23" s="1"/>
      <c r="C23" s="26"/>
      <c r="D23" s="34"/>
      <c r="E23" s="35"/>
      <c r="F23" s="36"/>
      <c r="G23" s="6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97">
        <f t="shared" si="2"/>
        <v>0</v>
      </c>
      <c r="U23" s="10"/>
    </row>
    <row r="24" spans="1:21" s="8" customFormat="1" ht="23.25" customHeight="1">
      <c r="A24" s="23"/>
      <c r="B24" s="6" t="s">
        <v>0</v>
      </c>
      <c r="C24" s="37"/>
      <c r="D24" s="38"/>
      <c r="E24" s="39"/>
      <c r="F24" s="40"/>
      <c r="G24" s="62"/>
      <c r="H24" s="73">
        <f>SUM(H25:H32)</f>
        <v>0</v>
      </c>
      <c r="I24" s="73">
        <f aca="true" t="shared" si="4" ref="I24:S24">SUM(I25:I32)</f>
        <v>50</v>
      </c>
      <c r="J24" s="73">
        <f t="shared" si="4"/>
        <v>198.38</v>
      </c>
      <c r="K24" s="73">
        <f t="shared" si="4"/>
        <v>100</v>
      </c>
      <c r="L24" s="73">
        <f t="shared" si="4"/>
        <v>150</v>
      </c>
      <c r="M24" s="73">
        <f t="shared" si="4"/>
        <v>150</v>
      </c>
      <c r="N24" s="73">
        <f t="shared" si="4"/>
        <v>150</v>
      </c>
      <c r="O24" s="73">
        <f t="shared" si="4"/>
        <v>150</v>
      </c>
      <c r="P24" s="73">
        <f t="shared" si="4"/>
        <v>100</v>
      </c>
      <c r="Q24" s="73">
        <f t="shared" si="4"/>
        <v>100</v>
      </c>
      <c r="R24" s="73">
        <f t="shared" si="4"/>
        <v>100</v>
      </c>
      <c r="S24" s="73">
        <f t="shared" si="4"/>
        <v>200</v>
      </c>
      <c r="T24" s="97">
        <f t="shared" si="2"/>
        <v>1448.38</v>
      </c>
      <c r="U24" s="7"/>
    </row>
    <row r="25" spans="1:21" s="11" customFormat="1" ht="23.25" customHeight="1">
      <c r="A25" s="21" t="s">
        <v>143</v>
      </c>
      <c r="B25" s="1" t="s">
        <v>1</v>
      </c>
      <c r="C25" s="26" t="s">
        <v>224</v>
      </c>
      <c r="D25" s="34" t="s">
        <v>100</v>
      </c>
      <c r="E25" s="35" t="s">
        <v>225</v>
      </c>
      <c r="F25" s="36" t="s">
        <v>103</v>
      </c>
      <c r="G25" s="63" t="s">
        <v>88</v>
      </c>
      <c r="H25" s="74"/>
      <c r="I25" s="74">
        <v>50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97">
        <f t="shared" si="2"/>
        <v>50</v>
      </c>
      <c r="U25" s="10"/>
    </row>
    <row r="26" spans="1:21" s="11" customFormat="1" ht="23.25" customHeight="1">
      <c r="A26" s="21" t="s">
        <v>163</v>
      </c>
      <c r="B26" s="1" t="s">
        <v>1</v>
      </c>
      <c r="C26" s="26" t="s">
        <v>224</v>
      </c>
      <c r="D26" s="34" t="s">
        <v>100</v>
      </c>
      <c r="E26" s="35" t="s">
        <v>182</v>
      </c>
      <c r="F26" s="36" t="s">
        <v>103</v>
      </c>
      <c r="G26" s="63" t="s">
        <v>89</v>
      </c>
      <c r="H26" s="74"/>
      <c r="I26" s="74"/>
      <c r="J26" s="74">
        <v>198.38</v>
      </c>
      <c r="K26" s="74">
        <v>100</v>
      </c>
      <c r="L26" s="74">
        <v>150</v>
      </c>
      <c r="M26" s="74">
        <v>150</v>
      </c>
      <c r="N26" s="74">
        <v>150</v>
      </c>
      <c r="O26" s="74">
        <v>150</v>
      </c>
      <c r="P26" s="74">
        <v>100</v>
      </c>
      <c r="Q26" s="74">
        <v>100</v>
      </c>
      <c r="R26" s="74">
        <v>100</v>
      </c>
      <c r="S26" s="74">
        <v>200</v>
      </c>
      <c r="T26" s="97">
        <f t="shared" si="2"/>
        <v>1398.38</v>
      </c>
      <c r="U26" s="10"/>
    </row>
    <row r="27" spans="1:21" s="11" customFormat="1" ht="23.25" customHeight="1">
      <c r="A27" s="21" t="s">
        <v>143</v>
      </c>
      <c r="B27" s="1" t="s">
        <v>97</v>
      </c>
      <c r="C27" s="26" t="s">
        <v>224</v>
      </c>
      <c r="D27" s="34" t="s">
        <v>100</v>
      </c>
      <c r="E27" s="35" t="s">
        <v>225</v>
      </c>
      <c r="F27" s="36" t="s">
        <v>103</v>
      </c>
      <c r="G27" s="63" t="s">
        <v>88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97">
        <f t="shared" si="2"/>
        <v>0</v>
      </c>
      <c r="U27" s="10"/>
    </row>
    <row r="28" spans="1:21" s="11" customFormat="1" ht="23.25" customHeight="1">
      <c r="A28" s="21" t="s">
        <v>163</v>
      </c>
      <c r="B28" s="1" t="s">
        <v>97</v>
      </c>
      <c r="C28" s="26" t="s">
        <v>224</v>
      </c>
      <c r="D28" s="34" t="s">
        <v>100</v>
      </c>
      <c r="E28" s="35" t="s">
        <v>182</v>
      </c>
      <c r="F28" s="36" t="s">
        <v>103</v>
      </c>
      <c r="G28" s="63" t="s">
        <v>89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97">
        <f t="shared" si="2"/>
        <v>0</v>
      </c>
      <c r="U28" s="10"/>
    </row>
    <row r="29" spans="1:21" s="11" customFormat="1" ht="23.25" customHeight="1">
      <c r="A29" s="21" t="s">
        <v>146</v>
      </c>
      <c r="B29" s="1" t="s">
        <v>98</v>
      </c>
      <c r="C29" s="26" t="s">
        <v>224</v>
      </c>
      <c r="D29" s="34" t="s">
        <v>100</v>
      </c>
      <c r="E29" s="35" t="s">
        <v>182</v>
      </c>
      <c r="F29" s="36" t="s">
        <v>103</v>
      </c>
      <c r="G29" s="63" t="s">
        <v>89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97">
        <f t="shared" si="2"/>
        <v>0</v>
      </c>
      <c r="U29" s="10"/>
    </row>
    <row r="30" spans="1:21" s="11" customFormat="1" ht="23.25" customHeight="1">
      <c r="A30" s="21" t="s">
        <v>163</v>
      </c>
      <c r="B30" s="1" t="s">
        <v>99</v>
      </c>
      <c r="C30" s="26" t="s">
        <v>224</v>
      </c>
      <c r="D30" s="34" t="s">
        <v>100</v>
      </c>
      <c r="E30" s="35" t="s">
        <v>182</v>
      </c>
      <c r="F30" s="36" t="s">
        <v>103</v>
      </c>
      <c r="G30" s="63" t="s">
        <v>89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97">
        <f t="shared" si="2"/>
        <v>0</v>
      </c>
      <c r="U30" s="10"/>
    </row>
    <row r="31" spans="1:21" s="11" customFormat="1" ht="23.25" customHeight="1">
      <c r="A31" s="21"/>
      <c r="B31" s="1"/>
      <c r="C31" s="26"/>
      <c r="D31" s="34"/>
      <c r="E31" s="35"/>
      <c r="F31" s="36"/>
      <c r="G31" s="6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97">
        <f t="shared" si="2"/>
        <v>0</v>
      </c>
      <c r="U31" s="10"/>
    </row>
    <row r="32" spans="1:21" s="11" customFormat="1" ht="23.25" customHeight="1">
      <c r="A32" s="21"/>
      <c r="B32" s="1"/>
      <c r="C32" s="26"/>
      <c r="D32" s="34"/>
      <c r="E32" s="35"/>
      <c r="F32" s="36"/>
      <c r="G32" s="63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97">
        <f t="shared" si="2"/>
        <v>0</v>
      </c>
      <c r="U32" s="10"/>
    </row>
    <row r="33" spans="1:21" s="8" customFormat="1" ht="23.25" customHeight="1">
      <c r="A33" s="23"/>
      <c r="B33" s="6" t="s">
        <v>6</v>
      </c>
      <c r="C33" s="37"/>
      <c r="D33" s="38"/>
      <c r="E33" s="39"/>
      <c r="F33" s="40"/>
      <c r="G33" s="62"/>
      <c r="H33" s="73">
        <f>SUM(H34:H41)</f>
        <v>0</v>
      </c>
      <c r="I33" s="73">
        <f aca="true" t="shared" si="5" ref="I33:S33">SUM(I34:I41)</f>
        <v>3744.6800000000003</v>
      </c>
      <c r="J33" s="73">
        <f t="shared" si="5"/>
        <v>2173.56</v>
      </c>
      <c r="K33" s="73">
        <f t="shared" si="5"/>
        <v>2171.2</v>
      </c>
      <c r="L33" s="73">
        <f t="shared" si="5"/>
        <v>2192.44</v>
      </c>
      <c r="M33" s="73">
        <f t="shared" si="5"/>
        <v>2465.98</v>
      </c>
      <c r="N33" s="73">
        <f>SUM(N34:N41)</f>
        <v>2803.68</v>
      </c>
      <c r="O33" s="73">
        <f t="shared" si="5"/>
        <v>2784.8</v>
      </c>
      <c r="P33" s="73">
        <f t="shared" si="5"/>
        <v>2780.08</v>
      </c>
      <c r="Q33" s="73">
        <f t="shared" si="5"/>
        <v>2775.36</v>
      </c>
      <c r="R33" s="73">
        <f t="shared" si="5"/>
        <v>2777.7200000000003</v>
      </c>
      <c r="S33" s="73">
        <f t="shared" si="5"/>
        <v>2775.36</v>
      </c>
      <c r="T33" s="97">
        <f t="shared" si="2"/>
        <v>29444.86</v>
      </c>
      <c r="U33" s="7"/>
    </row>
    <row r="34" spans="1:21" s="11" customFormat="1" ht="23.25" customHeight="1">
      <c r="A34" s="21" t="s">
        <v>143</v>
      </c>
      <c r="B34" s="1" t="s">
        <v>2</v>
      </c>
      <c r="C34" s="26" t="s">
        <v>224</v>
      </c>
      <c r="D34" s="34" t="s">
        <v>100</v>
      </c>
      <c r="E34" s="35" t="s">
        <v>225</v>
      </c>
      <c r="F34" s="36" t="s">
        <v>103</v>
      </c>
      <c r="G34" s="63" t="s">
        <v>88</v>
      </c>
      <c r="H34" s="74"/>
      <c r="I34" s="74">
        <v>814.2</v>
      </c>
      <c r="J34" s="74">
        <v>403.56</v>
      </c>
      <c r="K34" s="74">
        <v>401.2</v>
      </c>
      <c r="L34" s="74">
        <v>422.44</v>
      </c>
      <c r="M34" s="74">
        <v>429.52</v>
      </c>
      <c r="N34" s="74">
        <v>443.68</v>
      </c>
      <c r="O34" s="74">
        <v>424.8</v>
      </c>
      <c r="P34" s="74">
        <v>420.08</v>
      </c>
      <c r="Q34" s="74">
        <v>415.36</v>
      </c>
      <c r="R34" s="74">
        <v>417.72</v>
      </c>
      <c r="S34" s="74">
        <v>415.36</v>
      </c>
      <c r="T34" s="97">
        <f t="shared" si="2"/>
        <v>5007.92</v>
      </c>
      <c r="U34" s="10"/>
    </row>
    <row r="35" spans="1:21" s="11" customFormat="1" ht="23.25" customHeight="1">
      <c r="A35" s="21" t="s">
        <v>162</v>
      </c>
      <c r="B35" s="1" t="s">
        <v>2</v>
      </c>
      <c r="C35" s="26" t="s">
        <v>224</v>
      </c>
      <c r="D35" s="34" t="s">
        <v>100</v>
      </c>
      <c r="E35" s="35" t="s">
        <v>182</v>
      </c>
      <c r="F35" s="36" t="s">
        <v>103</v>
      </c>
      <c r="G35" s="63" t="s">
        <v>89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97">
        <f t="shared" si="2"/>
        <v>0</v>
      </c>
      <c r="U35" s="10"/>
    </row>
    <row r="36" spans="1:21" s="11" customFormat="1" ht="23.25" customHeight="1">
      <c r="A36" s="21" t="s">
        <v>143</v>
      </c>
      <c r="B36" s="1" t="s">
        <v>3</v>
      </c>
      <c r="C36" s="26" t="s">
        <v>224</v>
      </c>
      <c r="D36" s="34" t="s">
        <v>100</v>
      </c>
      <c r="E36" s="35" t="s">
        <v>225</v>
      </c>
      <c r="F36" s="36" t="s">
        <v>103</v>
      </c>
      <c r="G36" s="63" t="s">
        <v>88</v>
      </c>
      <c r="H36" s="74"/>
      <c r="I36" s="74">
        <v>2930.48</v>
      </c>
      <c r="J36" s="74">
        <v>1770</v>
      </c>
      <c r="K36" s="74">
        <v>1770</v>
      </c>
      <c r="L36" s="74">
        <v>1770</v>
      </c>
      <c r="M36" s="74">
        <v>2036.46</v>
      </c>
      <c r="N36" s="74">
        <v>2360</v>
      </c>
      <c r="O36" s="74">
        <v>2360</v>
      </c>
      <c r="P36" s="74">
        <v>2360</v>
      </c>
      <c r="Q36" s="74">
        <v>2360</v>
      </c>
      <c r="R36" s="74">
        <v>2360</v>
      </c>
      <c r="S36" s="74">
        <v>2360</v>
      </c>
      <c r="T36" s="97">
        <f t="shared" si="2"/>
        <v>24436.94</v>
      </c>
      <c r="U36" s="10"/>
    </row>
    <row r="37" spans="1:21" s="11" customFormat="1" ht="23.25" customHeight="1">
      <c r="A37" s="21" t="s">
        <v>162</v>
      </c>
      <c r="B37" s="1" t="s">
        <v>3</v>
      </c>
      <c r="C37" s="26" t="s">
        <v>224</v>
      </c>
      <c r="D37" s="34" t="s">
        <v>100</v>
      </c>
      <c r="E37" s="35" t="s">
        <v>182</v>
      </c>
      <c r="F37" s="36" t="s">
        <v>103</v>
      </c>
      <c r="G37" s="63" t="s">
        <v>89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97">
        <f t="shared" si="2"/>
        <v>0</v>
      </c>
      <c r="U37" s="10"/>
    </row>
    <row r="38" spans="1:21" s="17" customFormat="1" ht="23.25" customHeight="1">
      <c r="A38" s="22" t="s">
        <v>162</v>
      </c>
      <c r="B38" s="15" t="s">
        <v>3</v>
      </c>
      <c r="C38" s="27" t="s">
        <v>224</v>
      </c>
      <c r="D38" s="24" t="s">
        <v>102</v>
      </c>
      <c r="E38" s="25" t="s">
        <v>182</v>
      </c>
      <c r="F38" s="18" t="s">
        <v>103</v>
      </c>
      <c r="G38" s="64" t="s">
        <v>89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97">
        <f t="shared" si="2"/>
        <v>0</v>
      </c>
      <c r="U38" s="16"/>
    </row>
    <row r="39" spans="1:21" s="11" customFormat="1" ht="23.25" customHeight="1">
      <c r="A39" s="21" t="s">
        <v>162</v>
      </c>
      <c r="B39" s="1" t="s">
        <v>4</v>
      </c>
      <c r="C39" s="26" t="s">
        <v>224</v>
      </c>
      <c r="D39" s="34" t="s">
        <v>100</v>
      </c>
      <c r="E39" s="35" t="s">
        <v>182</v>
      </c>
      <c r="F39" s="36" t="s">
        <v>103</v>
      </c>
      <c r="G39" s="63" t="s">
        <v>89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97">
        <f t="shared" si="2"/>
        <v>0</v>
      </c>
      <c r="U39" s="10"/>
    </row>
    <row r="40" spans="1:21" s="11" customFormat="1" ht="23.25" customHeight="1">
      <c r="A40" s="21"/>
      <c r="B40" s="1"/>
      <c r="C40" s="26"/>
      <c r="D40" s="34"/>
      <c r="E40" s="35"/>
      <c r="F40" s="36"/>
      <c r="G40" s="6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97">
        <f t="shared" si="2"/>
        <v>0</v>
      </c>
      <c r="U40" s="10"/>
    </row>
    <row r="41" spans="1:21" s="11" customFormat="1" ht="23.25" customHeight="1">
      <c r="A41" s="21"/>
      <c r="B41" s="1"/>
      <c r="C41" s="26"/>
      <c r="D41" s="34"/>
      <c r="E41" s="35"/>
      <c r="F41" s="36"/>
      <c r="G41" s="6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97">
        <f t="shared" si="2"/>
        <v>0</v>
      </c>
      <c r="U41" s="10"/>
    </row>
    <row r="42" spans="1:21" s="8" customFormat="1" ht="23.25" customHeight="1">
      <c r="A42" s="23"/>
      <c r="B42" s="6" t="s">
        <v>5</v>
      </c>
      <c r="C42" s="37"/>
      <c r="D42" s="38"/>
      <c r="E42" s="39"/>
      <c r="F42" s="40"/>
      <c r="G42" s="62"/>
      <c r="H42" s="73">
        <f>SUM(H43:H48)</f>
        <v>0</v>
      </c>
      <c r="I42" s="73">
        <f aca="true" t="shared" si="6" ref="I42:S42">SUM(I43:I48)</f>
        <v>0</v>
      </c>
      <c r="J42" s="73">
        <f t="shared" si="6"/>
        <v>0</v>
      </c>
      <c r="K42" s="73">
        <f t="shared" si="6"/>
        <v>0</v>
      </c>
      <c r="L42" s="73">
        <f t="shared" si="6"/>
        <v>0</v>
      </c>
      <c r="M42" s="73">
        <f t="shared" si="6"/>
        <v>0</v>
      </c>
      <c r="N42" s="73">
        <f t="shared" si="6"/>
        <v>0</v>
      </c>
      <c r="O42" s="73">
        <f t="shared" si="6"/>
        <v>0</v>
      </c>
      <c r="P42" s="73">
        <f t="shared" si="6"/>
        <v>0</v>
      </c>
      <c r="Q42" s="73">
        <f t="shared" si="6"/>
        <v>0</v>
      </c>
      <c r="R42" s="73">
        <f t="shared" si="6"/>
        <v>0</v>
      </c>
      <c r="S42" s="73">
        <f t="shared" si="6"/>
        <v>0</v>
      </c>
      <c r="T42" s="97">
        <f t="shared" si="2"/>
        <v>0</v>
      </c>
      <c r="U42" s="14"/>
    </row>
    <row r="43" spans="1:21" s="11" customFormat="1" ht="23.25" customHeight="1">
      <c r="A43" s="21" t="s">
        <v>143</v>
      </c>
      <c r="B43" s="1" t="s">
        <v>107</v>
      </c>
      <c r="C43" s="26" t="s">
        <v>224</v>
      </c>
      <c r="D43" s="34" t="s">
        <v>100</v>
      </c>
      <c r="E43" s="35" t="s">
        <v>225</v>
      </c>
      <c r="F43" s="36" t="s">
        <v>103</v>
      </c>
      <c r="G43" s="63" t="s">
        <v>88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97">
        <f t="shared" si="2"/>
        <v>0</v>
      </c>
      <c r="U43" s="10"/>
    </row>
    <row r="44" spans="1:21" s="11" customFormat="1" ht="23.25" customHeight="1">
      <c r="A44" s="21" t="s">
        <v>153</v>
      </c>
      <c r="B44" s="1" t="s">
        <v>107</v>
      </c>
      <c r="C44" s="26" t="s">
        <v>224</v>
      </c>
      <c r="D44" s="34" t="s">
        <v>100</v>
      </c>
      <c r="E44" s="35" t="s">
        <v>182</v>
      </c>
      <c r="F44" s="36" t="s">
        <v>103</v>
      </c>
      <c r="G44" s="63" t="s">
        <v>89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97">
        <f t="shared" si="2"/>
        <v>0</v>
      </c>
      <c r="U44" s="10"/>
    </row>
    <row r="45" spans="1:21" s="11" customFormat="1" ht="23.25" customHeight="1">
      <c r="A45" s="21" t="s">
        <v>153</v>
      </c>
      <c r="B45" s="1" t="s">
        <v>232</v>
      </c>
      <c r="C45" s="26" t="s">
        <v>224</v>
      </c>
      <c r="D45" s="34" t="s">
        <v>100</v>
      </c>
      <c r="E45" s="35" t="s">
        <v>182</v>
      </c>
      <c r="F45" s="36" t="s">
        <v>103</v>
      </c>
      <c r="G45" s="63" t="s">
        <v>89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97">
        <f t="shared" si="2"/>
        <v>0</v>
      </c>
      <c r="U45" s="10"/>
    </row>
    <row r="46" spans="1:21" s="11" customFormat="1" ht="23.25" customHeight="1">
      <c r="A46" s="21" t="s">
        <v>153</v>
      </c>
      <c r="B46" s="1" t="s">
        <v>86</v>
      </c>
      <c r="C46" s="26" t="s">
        <v>224</v>
      </c>
      <c r="D46" s="34" t="s">
        <v>100</v>
      </c>
      <c r="E46" s="35" t="s">
        <v>182</v>
      </c>
      <c r="F46" s="36" t="s">
        <v>103</v>
      </c>
      <c r="G46" s="63" t="s">
        <v>89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97">
        <f t="shared" si="2"/>
        <v>0</v>
      </c>
      <c r="U46" s="10"/>
    </row>
    <row r="47" spans="1:21" s="11" customFormat="1" ht="23.25" customHeight="1">
      <c r="A47" s="21" t="s">
        <v>146</v>
      </c>
      <c r="B47" s="1" t="s">
        <v>166</v>
      </c>
      <c r="C47" s="26" t="s">
        <v>224</v>
      </c>
      <c r="D47" s="34" t="s">
        <v>100</v>
      </c>
      <c r="E47" s="35" t="s">
        <v>182</v>
      </c>
      <c r="F47" s="36" t="s">
        <v>103</v>
      </c>
      <c r="G47" s="63" t="s">
        <v>89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97">
        <f t="shared" si="2"/>
        <v>0</v>
      </c>
      <c r="U47" s="10"/>
    </row>
    <row r="48" spans="1:21" s="11" customFormat="1" ht="23.25" customHeight="1">
      <c r="A48" s="21"/>
      <c r="B48" s="1"/>
      <c r="C48" s="26"/>
      <c r="D48" s="34"/>
      <c r="E48" s="35"/>
      <c r="F48" s="36"/>
      <c r="G48" s="6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97">
        <f t="shared" si="2"/>
        <v>0</v>
      </c>
      <c r="U48" s="10"/>
    </row>
    <row r="49" spans="1:21" s="8" customFormat="1" ht="23.25" customHeight="1">
      <c r="A49" s="23" t="s">
        <v>161</v>
      </c>
      <c r="B49" s="20" t="s">
        <v>7</v>
      </c>
      <c r="C49" s="37" t="s">
        <v>224</v>
      </c>
      <c r="D49" s="41" t="s">
        <v>100</v>
      </c>
      <c r="E49" s="42" t="s">
        <v>182</v>
      </c>
      <c r="F49" s="43" t="s">
        <v>103</v>
      </c>
      <c r="G49" s="65"/>
      <c r="H49" s="73">
        <f>SUM(H50:H55)</f>
        <v>189841.03</v>
      </c>
      <c r="I49" s="73">
        <f>SUM(I50:I55)</f>
        <v>119280.74</v>
      </c>
      <c r="J49" s="73">
        <f>SUM(J50:J55)</f>
        <v>124121.19</v>
      </c>
      <c r="K49" s="73">
        <f aca="true" t="shared" si="7" ref="K49:S49">SUM(K50:K55)</f>
        <v>115748.86</v>
      </c>
      <c r="L49" s="73">
        <f t="shared" si="7"/>
        <v>28613.399999999998</v>
      </c>
      <c r="M49" s="73">
        <f t="shared" si="7"/>
        <v>17598.15</v>
      </c>
      <c r="N49" s="73">
        <f t="shared" si="7"/>
        <v>15641.91</v>
      </c>
      <c r="O49" s="73">
        <f t="shared" si="7"/>
        <v>3088.2799999999997</v>
      </c>
      <c r="P49" s="73">
        <f t="shared" si="7"/>
        <v>19710.45</v>
      </c>
      <c r="Q49" s="73">
        <f t="shared" si="7"/>
        <v>47525.37</v>
      </c>
      <c r="R49" s="73">
        <f t="shared" si="7"/>
        <v>99271.93999999999</v>
      </c>
      <c r="S49" s="73">
        <f t="shared" si="7"/>
        <v>142348.28</v>
      </c>
      <c r="T49" s="97">
        <f t="shared" si="2"/>
        <v>922789.6000000001</v>
      </c>
      <c r="U49" s="7"/>
    </row>
    <row r="50" spans="1:21" s="11" customFormat="1" ht="23.25" customHeight="1">
      <c r="A50" s="21" t="s">
        <v>161</v>
      </c>
      <c r="B50" s="1" t="s">
        <v>200</v>
      </c>
      <c r="C50" s="26" t="s">
        <v>224</v>
      </c>
      <c r="D50" s="34" t="s">
        <v>100</v>
      </c>
      <c r="E50" s="35" t="s">
        <v>182</v>
      </c>
      <c r="F50" s="36" t="s">
        <v>103</v>
      </c>
      <c r="G50" s="63" t="s">
        <v>89</v>
      </c>
      <c r="H50" s="74">
        <v>154615.22</v>
      </c>
      <c r="I50" s="74">
        <v>98998.56</v>
      </c>
      <c r="J50" s="74">
        <v>90141.91</v>
      </c>
      <c r="K50" s="74">
        <v>100162.49</v>
      </c>
      <c r="L50" s="74"/>
      <c r="M50" s="74"/>
      <c r="N50" s="74"/>
      <c r="O50" s="74"/>
      <c r="P50" s="74"/>
      <c r="Q50" s="74">
        <f>19399.04</f>
        <v>19399.04</v>
      </c>
      <c r="R50" s="74">
        <v>69816.4</v>
      </c>
      <c r="S50" s="74">
        <v>106271.82</v>
      </c>
      <c r="T50" s="97">
        <f t="shared" si="2"/>
        <v>639405.44</v>
      </c>
      <c r="U50" s="10"/>
    </row>
    <row r="51" spans="1:21" s="11" customFormat="1" ht="23.25" customHeight="1">
      <c r="A51" s="21" t="s">
        <v>161</v>
      </c>
      <c r="B51" s="1" t="s">
        <v>205</v>
      </c>
      <c r="C51" s="26" t="s">
        <v>224</v>
      </c>
      <c r="D51" s="34" t="s">
        <v>100</v>
      </c>
      <c r="E51" s="35" t="s">
        <v>182</v>
      </c>
      <c r="F51" s="36" t="s">
        <v>103</v>
      </c>
      <c r="G51" s="63" t="s">
        <v>89</v>
      </c>
      <c r="H51" s="74">
        <v>30312.55</v>
      </c>
      <c r="I51" s="74">
        <v>19246.77</v>
      </c>
      <c r="J51" s="74">
        <v>32547.33</v>
      </c>
      <c r="K51" s="74">
        <v>14198.48</v>
      </c>
      <c r="L51" s="74">
        <v>24487.39</v>
      </c>
      <c r="M51" s="74">
        <v>14223.08</v>
      </c>
      <c r="N51" s="74">
        <v>14033.72</v>
      </c>
      <c r="O51" s="74">
        <v>1965.56</v>
      </c>
      <c r="P51" s="74">
        <v>18377.22</v>
      </c>
      <c r="Q51" s="74">
        <v>17775.26</v>
      </c>
      <c r="R51" s="74">
        <v>27514.17</v>
      </c>
      <c r="S51" s="74">
        <v>34649.67</v>
      </c>
      <c r="T51" s="97">
        <f t="shared" si="2"/>
        <v>249331.19999999995</v>
      </c>
      <c r="U51" s="10"/>
    </row>
    <row r="52" spans="1:21" s="11" customFormat="1" ht="23.25" customHeight="1">
      <c r="A52" s="21" t="s">
        <v>161</v>
      </c>
      <c r="B52" s="1" t="s">
        <v>201</v>
      </c>
      <c r="C52" s="26" t="s">
        <v>224</v>
      </c>
      <c r="D52" s="34" t="s">
        <v>100</v>
      </c>
      <c r="E52" s="35" t="s">
        <v>182</v>
      </c>
      <c r="F52" s="36" t="s">
        <v>103</v>
      </c>
      <c r="G52" s="63" t="s">
        <v>89</v>
      </c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97">
        <f t="shared" si="2"/>
        <v>0</v>
      </c>
      <c r="U52" s="10"/>
    </row>
    <row r="53" spans="1:21" s="11" customFormat="1" ht="23.25" customHeight="1">
      <c r="A53" s="21" t="s">
        <v>161</v>
      </c>
      <c r="B53" s="1" t="s">
        <v>202</v>
      </c>
      <c r="C53" s="26" t="s">
        <v>224</v>
      </c>
      <c r="D53" s="34" t="s">
        <v>100</v>
      </c>
      <c r="E53" s="35" t="s">
        <v>182</v>
      </c>
      <c r="F53" s="36" t="s">
        <v>103</v>
      </c>
      <c r="G53" s="63" t="s">
        <v>89</v>
      </c>
      <c r="H53" s="74">
        <v>1586.16</v>
      </c>
      <c r="I53" s="74">
        <v>1035.41</v>
      </c>
      <c r="J53" s="74">
        <v>1431.95</v>
      </c>
      <c r="K53" s="74">
        <v>1387.89</v>
      </c>
      <c r="L53" s="74">
        <v>1476.01</v>
      </c>
      <c r="M53" s="74">
        <v>1520.07</v>
      </c>
      <c r="N53" s="74">
        <v>1608.19</v>
      </c>
      <c r="O53" s="74">
        <v>1122.72</v>
      </c>
      <c r="P53" s="74">
        <v>1333.23</v>
      </c>
      <c r="Q53" s="74">
        <v>1473.57</v>
      </c>
      <c r="R53" s="74">
        <v>1941.37</v>
      </c>
      <c r="S53" s="74">
        <v>1426.79</v>
      </c>
      <c r="T53" s="97">
        <f t="shared" si="2"/>
        <v>17343.36</v>
      </c>
      <c r="U53" s="10"/>
    </row>
    <row r="54" spans="1:21" s="11" customFormat="1" ht="23.25" customHeight="1">
      <c r="A54" s="21" t="s">
        <v>161</v>
      </c>
      <c r="B54" s="1" t="s">
        <v>203</v>
      </c>
      <c r="C54" s="26" t="s">
        <v>224</v>
      </c>
      <c r="D54" s="34" t="s">
        <v>100</v>
      </c>
      <c r="E54" s="35" t="s">
        <v>182</v>
      </c>
      <c r="F54" s="36" t="s">
        <v>103</v>
      </c>
      <c r="G54" s="63" t="s">
        <v>89</v>
      </c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97">
        <f t="shared" si="2"/>
        <v>0</v>
      </c>
      <c r="U54" s="10"/>
    </row>
    <row r="55" spans="1:21" s="11" customFormat="1" ht="23.25" customHeight="1">
      <c r="A55" s="21" t="s">
        <v>161</v>
      </c>
      <c r="B55" s="1" t="s">
        <v>204</v>
      </c>
      <c r="C55" s="26" t="s">
        <v>224</v>
      </c>
      <c r="D55" s="34" t="s">
        <v>100</v>
      </c>
      <c r="E55" s="35" t="s">
        <v>182</v>
      </c>
      <c r="F55" s="36" t="s">
        <v>103</v>
      </c>
      <c r="G55" s="63" t="s">
        <v>89</v>
      </c>
      <c r="H55" s="74">
        <v>3327.1</v>
      </c>
      <c r="I55" s="74"/>
      <c r="J55" s="74"/>
      <c r="K55" s="74"/>
      <c r="L55" s="74">
        <v>2650</v>
      </c>
      <c r="M55" s="74">
        <v>1855</v>
      </c>
      <c r="N55" s="74"/>
      <c r="O55" s="74"/>
      <c r="P55" s="74"/>
      <c r="Q55" s="74">
        <v>8877.5</v>
      </c>
      <c r="R55" s="74"/>
      <c r="S55" s="74"/>
      <c r="T55" s="97">
        <f t="shared" si="2"/>
        <v>16709.6</v>
      </c>
      <c r="U55" s="10"/>
    </row>
    <row r="56" spans="1:21" s="8" customFormat="1" ht="23.25" customHeight="1">
      <c r="A56" s="23"/>
      <c r="B56" s="20" t="s">
        <v>8</v>
      </c>
      <c r="C56" s="37"/>
      <c r="D56" s="44"/>
      <c r="E56" s="45"/>
      <c r="F56" s="45"/>
      <c r="G56" s="66"/>
      <c r="H56" s="73">
        <f>SUM(H57:H111)</f>
        <v>2443.7</v>
      </c>
      <c r="I56" s="73">
        <f aca="true" t="shared" si="8" ref="I56:S56">SUM(I57:I111)</f>
        <v>7688</v>
      </c>
      <c r="J56" s="73">
        <f t="shared" si="8"/>
        <v>8435.08</v>
      </c>
      <c r="K56" s="73">
        <f t="shared" si="8"/>
        <v>15810.08</v>
      </c>
      <c r="L56" s="73">
        <f t="shared" si="8"/>
        <v>9182.16</v>
      </c>
      <c r="M56" s="73">
        <f t="shared" si="8"/>
        <v>7535.08</v>
      </c>
      <c r="N56" s="73">
        <f t="shared" si="8"/>
        <v>40660.08</v>
      </c>
      <c r="O56" s="73">
        <f t="shared" si="8"/>
        <v>31635.079999999998</v>
      </c>
      <c r="P56" s="73">
        <f t="shared" si="8"/>
        <v>5441.24</v>
      </c>
      <c r="Q56" s="73">
        <f t="shared" si="8"/>
        <v>12816.24</v>
      </c>
      <c r="R56" s="73">
        <f t="shared" si="8"/>
        <v>14248.630000000001</v>
      </c>
      <c r="S56" s="73">
        <f t="shared" si="8"/>
        <v>18823.31</v>
      </c>
      <c r="T56" s="97">
        <f t="shared" si="2"/>
        <v>174718.68000000002</v>
      </c>
      <c r="U56" s="7"/>
    </row>
    <row r="57" spans="1:21" s="11" customFormat="1" ht="23.25" customHeight="1">
      <c r="A57" s="21" t="s">
        <v>151</v>
      </c>
      <c r="B57" s="1" t="s">
        <v>9</v>
      </c>
      <c r="C57" s="26" t="s">
        <v>224</v>
      </c>
      <c r="D57" s="34" t="s">
        <v>100</v>
      </c>
      <c r="E57" s="35" t="s">
        <v>182</v>
      </c>
      <c r="F57" s="36" t="s">
        <v>103</v>
      </c>
      <c r="G57" s="63" t="s">
        <v>89</v>
      </c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97">
        <f t="shared" si="2"/>
        <v>0</v>
      </c>
      <c r="U57" s="10"/>
    </row>
    <row r="58" spans="1:21" s="11" customFormat="1" ht="23.25" customHeight="1">
      <c r="A58" s="21" t="s">
        <v>151</v>
      </c>
      <c r="B58" s="1" t="s">
        <v>57</v>
      </c>
      <c r="C58" s="26" t="s">
        <v>224</v>
      </c>
      <c r="D58" s="34" t="s">
        <v>100</v>
      </c>
      <c r="E58" s="35" t="s">
        <v>182</v>
      </c>
      <c r="F58" s="36" t="s">
        <v>103</v>
      </c>
      <c r="G58" s="63" t="s">
        <v>89</v>
      </c>
      <c r="H58" s="74"/>
      <c r="I58" s="74"/>
      <c r="J58" s="74"/>
      <c r="K58" s="74"/>
      <c r="L58" s="74"/>
      <c r="M58" s="74">
        <v>900</v>
      </c>
      <c r="N58" s="74"/>
      <c r="O58" s="74"/>
      <c r="P58" s="74"/>
      <c r="Q58" s="74"/>
      <c r="R58" s="74"/>
      <c r="S58" s="74"/>
      <c r="T58" s="97">
        <f t="shared" si="2"/>
        <v>900</v>
      </c>
      <c r="U58" s="10"/>
    </row>
    <row r="59" spans="1:21" s="11" customFormat="1" ht="23.25" customHeight="1">
      <c r="A59" s="21" t="s">
        <v>152</v>
      </c>
      <c r="B59" s="1" t="s">
        <v>10</v>
      </c>
      <c r="C59" s="26" t="s">
        <v>224</v>
      </c>
      <c r="D59" s="34" t="s">
        <v>100</v>
      </c>
      <c r="E59" s="35" t="s">
        <v>182</v>
      </c>
      <c r="F59" s="36" t="s">
        <v>103</v>
      </c>
      <c r="G59" s="63" t="s">
        <v>89</v>
      </c>
      <c r="H59" s="74">
        <v>2443.7</v>
      </c>
      <c r="I59" s="74">
        <v>2241.24</v>
      </c>
      <c r="J59" s="74">
        <v>2988.32</v>
      </c>
      <c r="K59" s="74">
        <v>2988.32</v>
      </c>
      <c r="L59" s="74">
        <v>3735.4</v>
      </c>
      <c r="M59" s="74">
        <v>2988.32</v>
      </c>
      <c r="N59" s="95">
        <v>2988.32</v>
      </c>
      <c r="O59" s="74">
        <v>2988.32</v>
      </c>
      <c r="P59" s="74">
        <v>2241.24</v>
      </c>
      <c r="Q59" s="74">
        <v>2241.24</v>
      </c>
      <c r="R59" s="74">
        <v>3548.63</v>
      </c>
      <c r="S59" s="74">
        <v>2801.55</v>
      </c>
      <c r="T59" s="97">
        <f t="shared" si="2"/>
        <v>34194.6</v>
      </c>
      <c r="U59" s="10"/>
    </row>
    <row r="60" spans="1:21" s="11" customFormat="1" ht="23.25" customHeight="1">
      <c r="A60" s="21" t="s">
        <v>151</v>
      </c>
      <c r="B60" s="1" t="s">
        <v>61</v>
      </c>
      <c r="C60" s="26" t="s">
        <v>224</v>
      </c>
      <c r="D60" s="34" t="s">
        <v>100</v>
      </c>
      <c r="E60" s="35" t="s">
        <v>182</v>
      </c>
      <c r="F60" s="36" t="s">
        <v>103</v>
      </c>
      <c r="G60" s="63" t="s">
        <v>89</v>
      </c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97">
        <f t="shared" si="2"/>
        <v>0</v>
      </c>
      <c r="U60" s="10"/>
    </row>
    <row r="61" spans="1:21" s="11" customFormat="1" ht="23.25" customHeight="1">
      <c r="A61" s="21" t="s">
        <v>151</v>
      </c>
      <c r="B61" s="1" t="s">
        <v>12</v>
      </c>
      <c r="C61" s="26" t="s">
        <v>224</v>
      </c>
      <c r="D61" s="34" t="s">
        <v>100</v>
      </c>
      <c r="E61" s="35" t="s">
        <v>182</v>
      </c>
      <c r="F61" s="36" t="s">
        <v>103</v>
      </c>
      <c r="G61" s="63" t="s">
        <v>89</v>
      </c>
      <c r="H61" s="74"/>
      <c r="I61" s="74"/>
      <c r="J61" s="74"/>
      <c r="K61" s="74"/>
      <c r="L61" s="74"/>
      <c r="M61" s="74"/>
      <c r="N61" s="95">
        <v>3950</v>
      </c>
      <c r="O61" s="74"/>
      <c r="P61" s="74"/>
      <c r="Q61" s="74"/>
      <c r="R61" s="74"/>
      <c r="S61" s="74"/>
      <c r="T61" s="97">
        <f t="shared" si="2"/>
        <v>3950</v>
      </c>
      <c r="U61" s="10"/>
    </row>
    <row r="62" spans="1:21" s="11" customFormat="1" ht="23.25" customHeight="1">
      <c r="A62" s="21" t="s">
        <v>151</v>
      </c>
      <c r="B62" s="1" t="s">
        <v>13</v>
      </c>
      <c r="C62" s="26" t="s">
        <v>224</v>
      </c>
      <c r="D62" s="34" t="s">
        <v>100</v>
      </c>
      <c r="E62" s="35" t="s">
        <v>182</v>
      </c>
      <c r="F62" s="36" t="s">
        <v>103</v>
      </c>
      <c r="G62" s="63" t="s">
        <v>89</v>
      </c>
      <c r="H62" s="74"/>
      <c r="I62" s="74"/>
      <c r="J62" s="74"/>
      <c r="K62" s="74"/>
      <c r="L62" s="74"/>
      <c r="M62" s="74"/>
      <c r="N62" s="95">
        <v>14200</v>
      </c>
      <c r="O62" s="74"/>
      <c r="P62" s="74"/>
      <c r="Q62" s="74"/>
      <c r="R62" s="74"/>
      <c r="S62" s="74"/>
      <c r="T62" s="97">
        <f t="shared" si="2"/>
        <v>14200</v>
      </c>
      <c r="U62" s="10"/>
    </row>
    <row r="63" spans="1:21" s="11" customFormat="1" ht="23.25" customHeight="1">
      <c r="A63" s="21" t="s">
        <v>151</v>
      </c>
      <c r="B63" s="1" t="s">
        <v>62</v>
      </c>
      <c r="C63" s="26" t="s">
        <v>224</v>
      </c>
      <c r="D63" s="34" t="s">
        <v>100</v>
      </c>
      <c r="E63" s="35" t="s">
        <v>182</v>
      </c>
      <c r="F63" s="36" t="s">
        <v>103</v>
      </c>
      <c r="G63" s="63" t="s">
        <v>89</v>
      </c>
      <c r="H63" s="74"/>
      <c r="I63" s="74"/>
      <c r="J63" s="74"/>
      <c r="K63" s="74"/>
      <c r="L63" s="74"/>
      <c r="M63" s="74"/>
      <c r="N63" s="95"/>
      <c r="O63" s="74"/>
      <c r="P63" s="74"/>
      <c r="Q63" s="74"/>
      <c r="R63" s="74"/>
      <c r="S63" s="74"/>
      <c r="T63" s="97">
        <f t="shared" si="2"/>
        <v>0</v>
      </c>
      <c r="U63" s="10"/>
    </row>
    <row r="64" spans="1:21" s="11" customFormat="1" ht="23.25" customHeight="1">
      <c r="A64" s="21" t="s">
        <v>151</v>
      </c>
      <c r="B64" s="1" t="s">
        <v>75</v>
      </c>
      <c r="C64" s="26" t="s">
        <v>224</v>
      </c>
      <c r="D64" s="34" t="s">
        <v>100</v>
      </c>
      <c r="E64" s="35" t="s">
        <v>182</v>
      </c>
      <c r="F64" s="36" t="s">
        <v>103</v>
      </c>
      <c r="G64" s="63" t="s">
        <v>89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97">
        <f t="shared" si="2"/>
        <v>0</v>
      </c>
      <c r="U64" s="10"/>
    </row>
    <row r="65" spans="1:21" s="17" customFormat="1" ht="23.25" customHeight="1">
      <c r="A65" s="22" t="s">
        <v>151</v>
      </c>
      <c r="B65" s="15" t="s">
        <v>15</v>
      </c>
      <c r="C65" s="27" t="s">
        <v>224</v>
      </c>
      <c r="D65" s="24" t="s">
        <v>114</v>
      </c>
      <c r="E65" s="25" t="s">
        <v>182</v>
      </c>
      <c r="F65" s="18" t="s">
        <v>103</v>
      </c>
      <c r="G65" s="64" t="s">
        <v>89</v>
      </c>
      <c r="H65" s="75"/>
      <c r="I65" s="75"/>
      <c r="J65" s="75"/>
      <c r="K65" s="75"/>
      <c r="L65" s="75"/>
      <c r="M65" s="75"/>
      <c r="N65" s="94">
        <v>8500</v>
      </c>
      <c r="O65" s="75"/>
      <c r="P65" s="75"/>
      <c r="Q65" s="75"/>
      <c r="R65" s="75"/>
      <c r="S65" s="75"/>
      <c r="T65" s="97">
        <f t="shared" si="2"/>
        <v>8500</v>
      </c>
      <c r="U65" s="16"/>
    </row>
    <row r="66" spans="1:21" s="17" customFormat="1" ht="23.25" customHeight="1">
      <c r="A66" s="22" t="s">
        <v>151</v>
      </c>
      <c r="B66" s="15" t="s">
        <v>16</v>
      </c>
      <c r="C66" s="27" t="s">
        <v>224</v>
      </c>
      <c r="D66" s="24" t="s">
        <v>114</v>
      </c>
      <c r="E66" s="25" t="s">
        <v>182</v>
      </c>
      <c r="F66" s="18" t="s">
        <v>103</v>
      </c>
      <c r="G66" s="64" t="s">
        <v>89</v>
      </c>
      <c r="H66" s="75"/>
      <c r="I66" s="75">
        <v>1800</v>
      </c>
      <c r="J66" s="75">
        <v>1800</v>
      </c>
      <c r="K66" s="75">
        <v>1800</v>
      </c>
      <c r="L66" s="75">
        <v>1800</v>
      </c>
      <c r="M66" s="75"/>
      <c r="N66" s="75"/>
      <c r="O66" s="75"/>
      <c r="P66" s="75"/>
      <c r="Q66" s="75"/>
      <c r="R66" s="75">
        <v>1800</v>
      </c>
      <c r="S66" s="75">
        <v>1800</v>
      </c>
      <c r="T66" s="97">
        <f t="shared" si="2"/>
        <v>10800</v>
      </c>
      <c r="U66" s="16"/>
    </row>
    <row r="67" spans="1:21" s="17" customFormat="1" ht="23.25" customHeight="1">
      <c r="A67" s="22" t="s">
        <v>151</v>
      </c>
      <c r="B67" s="15" t="s">
        <v>21</v>
      </c>
      <c r="C67" s="27" t="s">
        <v>224</v>
      </c>
      <c r="D67" s="24" t="s">
        <v>114</v>
      </c>
      <c r="E67" s="25" t="s">
        <v>182</v>
      </c>
      <c r="F67" s="18" t="s">
        <v>103</v>
      </c>
      <c r="G67" s="64" t="s">
        <v>89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97">
        <f t="shared" si="2"/>
        <v>0</v>
      </c>
      <c r="U67" s="16"/>
    </row>
    <row r="68" spans="1:21" s="17" customFormat="1" ht="23.25" customHeight="1">
      <c r="A68" s="22" t="s">
        <v>159</v>
      </c>
      <c r="B68" s="15" t="s">
        <v>17</v>
      </c>
      <c r="C68" s="27" t="s">
        <v>224</v>
      </c>
      <c r="D68" s="24" t="s">
        <v>114</v>
      </c>
      <c r="E68" s="25" t="s">
        <v>182</v>
      </c>
      <c r="F68" s="18" t="s">
        <v>103</v>
      </c>
      <c r="G68" s="64" t="s">
        <v>89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97">
        <f t="shared" si="2"/>
        <v>0</v>
      </c>
      <c r="U68" s="16"/>
    </row>
    <row r="69" spans="1:21" s="11" customFormat="1" ht="23.25" customHeight="1">
      <c r="A69" s="21" t="s">
        <v>159</v>
      </c>
      <c r="B69" s="1" t="s">
        <v>251</v>
      </c>
      <c r="C69" s="26" t="s">
        <v>224</v>
      </c>
      <c r="D69" s="34" t="s">
        <v>100</v>
      </c>
      <c r="E69" s="35" t="s">
        <v>182</v>
      </c>
      <c r="F69" s="36" t="s">
        <v>103</v>
      </c>
      <c r="G69" s="63" t="s">
        <v>89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97">
        <f t="shared" si="2"/>
        <v>0</v>
      </c>
      <c r="U69" s="10"/>
    </row>
    <row r="70" spans="1:21" s="11" customFormat="1" ht="23.25" customHeight="1">
      <c r="A70" s="21" t="s">
        <v>159</v>
      </c>
      <c r="B70" s="1" t="s">
        <v>227</v>
      </c>
      <c r="C70" s="26" t="s">
        <v>224</v>
      </c>
      <c r="D70" s="34" t="s">
        <v>100</v>
      </c>
      <c r="E70" s="35" t="s">
        <v>182</v>
      </c>
      <c r="F70" s="36" t="s">
        <v>103</v>
      </c>
      <c r="G70" s="63" t="s">
        <v>89</v>
      </c>
      <c r="H70" s="74"/>
      <c r="I70" s="74"/>
      <c r="J70" s="74"/>
      <c r="K70" s="74"/>
      <c r="L70" s="74"/>
      <c r="M70" s="74"/>
      <c r="N70" s="95"/>
      <c r="O70" s="74">
        <v>25000</v>
      </c>
      <c r="P70" s="74"/>
      <c r="Q70" s="74"/>
      <c r="R70" s="74"/>
      <c r="S70" s="74"/>
      <c r="T70" s="97">
        <f t="shared" si="2"/>
        <v>25000</v>
      </c>
      <c r="U70" s="10"/>
    </row>
    <row r="71" spans="1:21" s="11" customFormat="1" ht="23.25" customHeight="1">
      <c r="A71" s="21" t="s">
        <v>159</v>
      </c>
      <c r="B71" s="1" t="s">
        <v>74</v>
      </c>
      <c r="C71" s="26" t="s">
        <v>224</v>
      </c>
      <c r="D71" s="34" t="s">
        <v>100</v>
      </c>
      <c r="E71" s="35" t="s">
        <v>182</v>
      </c>
      <c r="F71" s="36" t="s">
        <v>103</v>
      </c>
      <c r="G71" s="63" t="s">
        <v>89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97">
        <f t="shared" si="2"/>
        <v>0</v>
      </c>
      <c r="U71" s="10"/>
    </row>
    <row r="72" spans="1:21" s="11" customFormat="1" ht="23.25" customHeight="1">
      <c r="A72" s="21" t="s">
        <v>159</v>
      </c>
      <c r="B72" s="1" t="s">
        <v>111</v>
      </c>
      <c r="C72" s="26" t="s">
        <v>224</v>
      </c>
      <c r="D72" s="34" t="s">
        <v>100</v>
      </c>
      <c r="E72" s="35" t="s">
        <v>182</v>
      </c>
      <c r="F72" s="36" t="s">
        <v>103</v>
      </c>
      <c r="G72" s="63" t="s">
        <v>89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97">
        <f t="shared" si="2"/>
        <v>0</v>
      </c>
      <c r="U72" s="10"/>
    </row>
    <row r="73" spans="1:21" s="11" customFormat="1" ht="23.25" customHeight="1">
      <c r="A73" s="21" t="s">
        <v>159</v>
      </c>
      <c r="B73" s="1" t="s">
        <v>76</v>
      </c>
      <c r="C73" s="26" t="s">
        <v>224</v>
      </c>
      <c r="D73" s="34" t="s">
        <v>100</v>
      </c>
      <c r="E73" s="35" t="s">
        <v>182</v>
      </c>
      <c r="F73" s="36" t="s">
        <v>103</v>
      </c>
      <c r="G73" s="63" t="s">
        <v>89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97">
        <f aca="true" t="shared" si="9" ref="T73:T139">SUM(H73:S73)</f>
        <v>0</v>
      </c>
      <c r="U73" s="10"/>
    </row>
    <row r="74" spans="1:21" s="11" customFormat="1" ht="23.25" customHeight="1">
      <c r="A74" s="21" t="s">
        <v>159</v>
      </c>
      <c r="B74" s="1" t="s">
        <v>112</v>
      </c>
      <c r="C74" s="26" t="s">
        <v>224</v>
      </c>
      <c r="D74" s="34" t="s">
        <v>100</v>
      </c>
      <c r="E74" s="35" t="s">
        <v>182</v>
      </c>
      <c r="F74" s="36" t="s">
        <v>103</v>
      </c>
      <c r="G74" s="63" t="s">
        <v>89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97">
        <f t="shared" si="9"/>
        <v>0</v>
      </c>
      <c r="U74" s="10"/>
    </row>
    <row r="75" spans="1:21" s="11" customFormat="1" ht="23.25" customHeight="1">
      <c r="A75" s="21" t="s">
        <v>159</v>
      </c>
      <c r="B75" s="9" t="s">
        <v>113</v>
      </c>
      <c r="C75" s="26" t="s">
        <v>224</v>
      </c>
      <c r="D75" s="34" t="s">
        <v>100</v>
      </c>
      <c r="E75" s="35" t="s">
        <v>182</v>
      </c>
      <c r="F75" s="36" t="s">
        <v>103</v>
      </c>
      <c r="G75" s="63" t="s">
        <v>89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97">
        <f t="shared" si="9"/>
        <v>0</v>
      </c>
      <c r="U75" s="10"/>
    </row>
    <row r="76" spans="1:21" s="17" customFormat="1" ht="23.25" customHeight="1">
      <c r="A76" s="22" t="s">
        <v>149</v>
      </c>
      <c r="B76" s="15" t="s">
        <v>70</v>
      </c>
      <c r="C76" s="27" t="s">
        <v>224</v>
      </c>
      <c r="D76" s="24" t="s">
        <v>115</v>
      </c>
      <c r="E76" s="25" t="s">
        <v>182</v>
      </c>
      <c r="F76" s="18" t="s">
        <v>103</v>
      </c>
      <c r="G76" s="64" t="s">
        <v>89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97">
        <f t="shared" si="9"/>
        <v>0</v>
      </c>
      <c r="U76" s="16"/>
    </row>
    <row r="77" spans="1:21" s="11" customFormat="1" ht="23.25" customHeight="1">
      <c r="A77" s="21" t="s">
        <v>159</v>
      </c>
      <c r="B77" s="9" t="s">
        <v>229</v>
      </c>
      <c r="C77" s="26" t="s">
        <v>224</v>
      </c>
      <c r="D77" s="34" t="s">
        <v>100</v>
      </c>
      <c r="E77" s="35" t="s">
        <v>182</v>
      </c>
      <c r="F77" s="36" t="s">
        <v>103</v>
      </c>
      <c r="G77" s="63" t="s">
        <v>89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97">
        <f t="shared" si="9"/>
        <v>0</v>
      </c>
      <c r="U77" s="10"/>
    </row>
    <row r="78" spans="1:21" s="11" customFormat="1" ht="23.25" customHeight="1">
      <c r="A78" s="21" t="s">
        <v>141</v>
      </c>
      <c r="B78" s="9" t="s">
        <v>233</v>
      </c>
      <c r="C78" s="26"/>
      <c r="D78" s="34"/>
      <c r="E78" s="35"/>
      <c r="F78" s="36"/>
      <c r="G78" s="63" t="s">
        <v>89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97">
        <f t="shared" si="9"/>
        <v>0</v>
      </c>
      <c r="U78" s="10"/>
    </row>
    <row r="79" spans="1:21" s="11" customFormat="1" ht="23.25" customHeight="1">
      <c r="A79" s="21" t="s">
        <v>158</v>
      </c>
      <c r="B79" s="1" t="s">
        <v>168</v>
      </c>
      <c r="C79" s="26" t="s">
        <v>224</v>
      </c>
      <c r="D79" s="34" t="s">
        <v>100</v>
      </c>
      <c r="E79" s="35" t="s">
        <v>182</v>
      </c>
      <c r="F79" s="36" t="s">
        <v>104</v>
      </c>
      <c r="G79" s="63" t="s">
        <v>89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97">
        <f t="shared" si="9"/>
        <v>0</v>
      </c>
      <c r="U79" s="10"/>
    </row>
    <row r="80" spans="1:21" s="11" customFormat="1" ht="23.25" customHeight="1">
      <c r="A80" s="21" t="s">
        <v>167</v>
      </c>
      <c r="B80" s="9" t="s">
        <v>168</v>
      </c>
      <c r="C80" s="26" t="s">
        <v>224</v>
      </c>
      <c r="D80" s="34" t="s">
        <v>100</v>
      </c>
      <c r="E80" s="35" t="s">
        <v>188</v>
      </c>
      <c r="F80" s="36" t="s">
        <v>104</v>
      </c>
      <c r="G80" s="63" t="s">
        <v>90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97">
        <f t="shared" si="9"/>
        <v>0</v>
      </c>
      <c r="U80" s="10"/>
    </row>
    <row r="81" spans="1:21" s="11" customFormat="1" ht="23.25" customHeight="1">
      <c r="A81" s="21" t="s">
        <v>143</v>
      </c>
      <c r="B81" s="1" t="s">
        <v>168</v>
      </c>
      <c r="C81" s="26" t="s">
        <v>224</v>
      </c>
      <c r="D81" s="34" t="s">
        <v>100</v>
      </c>
      <c r="E81" s="35" t="s">
        <v>189</v>
      </c>
      <c r="F81" s="36" t="s">
        <v>104</v>
      </c>
      <c r="G81" s="63" t="s">
        <v>91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97">
        <f t="shared" si="9"/>
        <v>0</v>
      </c>
      <c r="U81" s="10"/>
    </row>
    <row r="82" spans="1:21" s="11" customFormat="1" ht="23.25" customHeight="1">
      <c r="A82" s="21" t="s">
        <v>143</v>
      </c>
      <c r="B82" s="1" t="s">
        <v>168</v>
      </c>
      <c r="C82" s="26" t="s">
        <v>224</v>
      </c>
      <c r="D82" s="34" t="s">
        <v>100</v>
      </c>
      <c r="E82" s="35" t="s">
        <v>189</v>
      </c>
      <c r="F82" s="36" t="s">
        <v>104</v>
      </c>
      <c r="G82" s="63" t="s">
        <v>187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97">
        <f t="shared" si="9"/>
        <v>0</v>
      </c>
      <c r="U82" s="10"/>
    </row>
    <row r="83" spans="1:21" s="11" customFormat="1" ht="23.25" customHeight="1">
      <c r="A83" s="21" t="s">
        <v>143</v>
      </c>
      <c r="B83" s="9" t="s">
        <v>245</v>
      </c>
      <c r="C83" s="26"/>
      <c r="D83" s="34"/>
      <c r="E83" s="35"/>
      <c r="F83" s="36"/>
      <c r="G83" s="63" t="s">
        <v>91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97">
        <f t="shared" si="9"/>
        <v>0</v>
      </c>
      <c r="U83" s="10"/>
    </row>
    <row r="84" spans="1:21" s="11" customFormat="1" ht="23.25" customHeight="1">
      <c r="A84" s="21" t="s">
        <v>143</v>
      </c>
      <c r="B84" s="9" t="s">
        <v>245</v>
      </c>
      <c r="C84" s="26" t="s">
        <v>224</v>
      </c>
      <c r="D84" s="34"/>
      <c r="E84" s="35"/>
      <c r="F84" s="36"/>
      <c r="G84" s="63" t="s">
        <v>187</v>
      </c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97">
        <f t="shared" si="9"/>
        <v>0</v>
      </c>
      <c r="U84" s="10"/>
    </row>
    <row r="85" spans="1:21" s="11" customFormat="1" ht="23.25" customHeight="1">
      <c r="A85" s="21" t="s">
        <v>142</v>
      </c>
      <c r="B85" s="1" t="s">
        <v>109</v>
      </c>
      <c r="C85" s="26" t="s">
        <v>224</v>
      </c>
      <c r="D85" s="34" t="s">
        <v>100</v>
      </c>
      <c r="E85" s="35" t="s">
        <v>182</v>
      </c>
      <c r="F85" s="36" t="s">
        <v>103</v>
      </c>
      <c r="G85" s="63" t="s">
        <v>89</v>
      </c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97">
        <f t="shared" si="9"/>
        <v>0</v>
      </c>
      <c r="U85" s="10"/>
    </row>
    <row r="86" spans="1:21" s="11" customFormat="1" ht="23.25" customHeight="1">
      <c r="A86" s="21" t="s">
        <v>141</v>
      </c>
      <c r="B86" s="1" t="s">
        <v>110</v>
      </c>
      <c r="C86" s="26" t="s">
        <v>224</v>
      </c>
      <c r="D86" s="34" t="s">
        <v>100</v>
      </c>
      <c r="E86" s="35" t="s">
        <v>182</v>
      </c>
      <c r="F86" s="36" t="s">
        <v>103</v>
      </c>
      <c r="G86" s="63" t="s">
        <v>89</v>
      </c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97">
        <f t="shared" si="9"/>
        <v>0</v>
      </c>
      <c r="U86" s="10"/>
    </row>
    <row r="87" spans="1:21" s="11" customFormat="1" ht="23.25" customHeight="1">
      <c r="A87" s="21" t="s">
        <v>136</v>
      </c>
      <c r="B87" s="1" t="s">
        <v>125</v>
      </c>
      <c r="C87" s="26" t="s">
        <v>181</v>
      </c>
      <c r="D87" s="34" t="s">
        <v>100</v>
      </c>
      <c r="E87" s="35" t="s">
        <v>182</v>
      </c>
      <c r="F87" s="36" t="s">
        <v>103</v>
      </c>
      <c r="G87" s="63" t="s">
        <v>89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97">
        <f t="shared" si="9"/>
        <v>0</v>
      </c>
      <c r="U87" s="10"/>
    </row>
    <row r="88" spans="1:21" s="11" customFormat="1" ht="23.25" customHeight="1">
      <c r="A88" s="21"/>
      <c r="B88" s="9"/>
      <c r="C88" s="26"/>
      <c r="D88" s="34"/>
      <c r="E88" s="35"/>
      <c r="F88" s="36"/>
      <c r="G88" s="6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97">
        <f t="shared" si="9"/>
        <v>0</v>
      </c>
      <c r="U88" s="10"/>
    </row>
    <row r="89" spans="1:21" s="17" customFormat="1" ht="23.25" customHeight="1">
      <c r="A89" s="22" t="s">
        <v>149</v>
      </c>
      <c r="B89" s="15" t="s">
        <v>60</v>
      </c>
      <c r="C89" s="27" t="s">
        <v>185</v>
      </c>
      <c r="D89" s="24" t="s">
        <v>101</v>
      </c>
      <c r="E89" s="25" t="s">
        <v>186</v>
      </c>
      <c r="F89" s="18" t="s">
        <v>103</v>
      </c>
      <c r="G89" s="64" t="s">
        <v>89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97">
        <f t="shared" si="9"/>
        <v>0</v>
      </c>
      <c r="U89" s="16"/>
    </row>
    <row r="90" spans="1:21" s="11" customFormat="1" ht="23.25" customHeight="1">
      <c r="A90" s="21"/>
      <c r="B90" s="1"/>
      <c r="C90" s="26"/>
      <c r="D90" s="34"/>
      <c r="E90" s="35"/>
      <c r="F90" s="36"/>
      <c r="G90" s="63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97">
        <f t="shared" si="9"/>
        <v>0</v>
      </c>
      <c r="U90" s="10"/>
    </row>
    <row r="91" spans="1:21" s="11" customFormat="1" ht="23.25" customHeight="1">
      <c r="A91" s="21"/>
      <c r="B91" s="1"/>
      <c r="C91" s="26"/>
      <c r="D91" s="34"/>
      <c r="E91" s="35"/>
      <c r="F91" s="36"/>
      <c r="G91" s="63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97">
        <f t="shared" si="9"/>
        <v>0</v>
      </c>
      <c r="U91" s="10"/>
    </row>
    <row r="92" spans="1:21" s="11" customFormat="1" ht="23.25" customHeight="1">
      <c r="A92" s="21" t="s">
        <v>143</v>
      </c>
      <c r="B92" s="1" t="s">
        <v>108</v>
      </c>
      <c r="C92" s="26" t="s">
        <v>224</v>
      </c>
      <c r="D92" s="34" t="s">
        <v>100</v>
      </c>
      <c r="E92" s="35" t="s">
        <v>225</v>
      </c>
      <c r="F92" s="36" t="s">
        <v>103</v>
      </c>
      <c r="G92" s="63" t="s">
        <v>88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97">
        <f t="shared" si="9"/>
        <v>0</v>
      </c>
      <c r="U92" s="10"/>
    </row>
    <row r="93" spans="1:21" s="11" customFormat="1" ht="23.25" customHeight="1">
      <c r="A93" s="21" t="s">
        <v>139</v>
      </c>
      <c r="B93" s="1" t="s">
        <v>108</v>
      </c>
      <c r="C93" s="26" t="s">
        <v>224</v>
      </c>
      <c r="D93" s="34" t="s">
        <v>100</v>
      </c>
      <c r="E93" s="35" t="s">
        <v>182</v>
      </c>
      <c r="F93" s="36" t="s">
        <v>103</v>
      </c>
      <c r="G93" s="63" t="s">
        <v>89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97">
        <f t="shared" si="9"/>
        <v>0</v>
      </c>
      <c r="U93" s="10"/>
    </row>
    <row r="94" spans="1:21" s="11" customFormat="1" ht="23.25" customHeight="1">
      <c r="A94" s="21" t="s">
        <v>143</v>
      </c>
      <c r="B94" s="1" t="s">
        <v>11</v>
      </c>
      <c r="C94" s="26" t="s">
        <v>224</v>
      </c>
      <c r="D94" s="34" t="s">
        <v>100</v>
      </c>
      <c r="E94" s="35" t="s">
        <v>225</v>
      </c>
      <c r="F94" s="36" t="s">
        <v>103</v>
      </c>
      <c r="G94" s="63" t="s">
        <v>88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97">
        <f t="shared" si="9"/>
        <v>0</v>
      </c>
      <c r="U94" s="10"/>
    </row>
    <row r="95" spans="1:21" s="11" customFormat="1" ht="23.25" customHeight="1">
      <c r="A95" s="21" t="s">
        <v>139</v>
      </c>
      <c r="B95" s="1" t="s">
        <v>11</v>
      </c>
      <c r="C95" s="26" t="s">
        <v>224</v>
      </c>
      <c r="D95" s="34" t="s">
        <v>100</v>
      </c>
      <c r="E95" s="35" t="s">
        <v>182</v>
      </c>
      <c r="F95" s="36" t="s">
        <v>103</v>
      </c>
      <c r="G95" s="63" t="s">
        <v>89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97">
        <f t="shared" si="9"/>
        <v>0</v>
      </c>
      <c r="U95" s="10"/>
    </row>
    <row r="96" spans="1:21" s="11" customFormat="1" ht="23.25" customHeight="1">
      <c r="A96" s="21"/>
      <c r="B96" s="9"/>
      <c r="C96" s="26"/>
      <c r="D96" s="34"/>
      <c r="E96" s="35"/>
      <c r="F96" s="36"/>
      <c r="G96" s="6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97">
        <f t="shared" si="9"/>
        <v>0</v>
      </c>
      <c r="U96" s="10"/>
    </row>
    <row r="97" spans="1:21" s="11" customFormat="1" ht="23.25" customHeight="1">
      <c r="A97" s="21"/>
      <c r="B97" s="9"/>
      <c r="C97" s="26"/>
      <c r="D97" s="34"/>
      <c r="E97" s="35"/>
      <c r="F97" s="36"/>
      <c r="G97" s="63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97">
        <f t="shared" si="9"/>
        <v>0</v>
      </c>
      <c r="U97" s="10"/>
    </row>
    <row r="98" spans="1:21" s="17" customFormat="1" ht="23.25" customHeight="1">
      <c r="A98" s="22"/>
      <c r="B98" s="15"/>
      <c r="C98" s="27"/>
      <c r="D98" s="24"/>
      <c r="E98" s="25"/>
      <c r="F98" s="18"/>
      <c r="G98" s="64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97">
        <f t="shared" si="9"/>
        <v>0</v>
      </c>
      <c r="U98" s="16"/>
    </row>
    <row r="99" spans="1:21" s="17" customFormat="1" ht="23.25" customHeight="1">
      <c r="A99" s="22" t="s">
        <v>144</v>
      </c>
      <c r="B99" s="15" t="s">
        <v>191</v>
      </c>
      <c r="C99" s="27" t="s">
        <v>224</v>
      </c>
      <c r="D99" s="24" t="s">
        <v>117</v>
      </c>
      <c r="E99" s="25" t="s">
        <v>190</v>
      </c>
      <c r="F99" s="18" t="s">
        <v>103</v>
      </c>
      <c r="G99" s="64" t="s">
        <v>89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97">
        <f t="shared" si="9"/>
        <v>0</v>
      </c>
      <c r="U99" s="16"/>
    </row>
    <row r="100" spans="1:21" s="17" customFormat="1" ht="23.25" customHeight="1">
      <c r="A100" s="22" t="s">
        <v>144</v>
      </c>
      <c r="B100" s="15" t="s">
        <v>14</v>
      </c>
      <c r="C100" s="27" t="s">
        <v>224</v>
      </c>
      <c r="D100" s="24" t="s">
        <v>117</v>
      </c>
      <c r="E100" s="25" t="s">
        <v>190</v>
      </c>
      <c r="F100" s="18" t="s">
        <v>103</v>
      </c>
      <c r="G100" s="64" t="s">
        <v>89</v>
      </c>
      <c r="H100" s="75"/>
      <c r="I100" s="75">
        <v>446.76</v>
      </c>
      <c r="J100" s="75">
        <v>446.76</v>
      </c>
      <c r="K100" s="75">
        <v>446.76</v>
      </c>
      <c r="L100" s="75">
        <v>446.76</v>
      </c>
      <c r="M100" s="75">
        <v>446.76</v>
      </c>
      <c r="N100" s="75">
        <v>446.76</v>
      </c>
      <c r="O100" s="75">
        <v>446.76</v>
      </c>
      <c r="P100" s="75"/>
      <c r="Q100" s="75"/>
      <c r="R100" s="75"/>
      <c r="S100" s="75">
        <v>446.76</v>
      </c>
      <c r="T100" s="97">
        <f t="shared" si="9"/>
        <v>3574.080000000001</v>
      </c>
      <c r="U100" s="16"/>
    </row>
    <row r="101" spans="1:21" s="11" customFormat="1" ht="23.25" customHeight="1">
      <c r="A101" s="21"/>
      <c r="B101" s="1"/>
      <c r="C101" s="26"/>
      <c r="D101" s="34"/>
      <c r="E101" s="35"/>
      <c r="F101" s="36"/>
      <c r="G101" s="63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97">
        <f t="shared" si="9"/>
        <v>0</v>
      </c>
      <c r="U101" s="10"/>
    </row>
    <row r="102" spans="1:21" s="11" customFormat="1" ht="23.25" customHeight="1">
      <c r="A102" s="21"/>
      <c r="B102" s="9" t="s">
        <v>265</v>
      </c>
      <c r="C102" s="26"/>
      <c r="D102" s="34"/>
      <c r="E102" s="35"/>
      <c r="F102" s="36"/>
      <c r="G102" s="6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97">
        <f t="shared" si="9"/>
        <v>0</v>
      </c>
      <c r="U102" s="10"/>
    </row>
    <row r="103" spans="1:21" s="17" customFormat="1" ht="23.25" customHeight="1">
      <c r="A103" s="22" t="s">
        <v>145</v>
      </c>
      <c r="B103" s="15" t="s">
        <v>58</v>
      </c>
      <c r="C103" s="27" t="s">
        <v>224</v>
      </c>
      <c r="D103" s="24" t="s">
        <v>118</v>
      </c>
      <c r="E103" s="25" t="s">
        <v>182</v>
      </c>
      <c r="F103" s="18" t="s">
        <v>103</v>
      </c>
      <c r="G103" s="64" t="s">
        <v>89</v>
      </c>
      <c r="H103" s="75"/>
      <c r="I103" s="75"/>
      <c r="J103" s="75"/>
      <c r="K103" s="75">
        <v>4375</v>
      </c>
      <c r="L103" s="75"/>
      <c r="M103" s="75"/>
      <c r="N103" s="94">
        <v>4375</v>
      </c>
      <c r="O103" s="75"/>
      <c r="P103" s="75"/>
      <c r="Q103" s="75">
        <v>4375</v>
      </c>
      <c r="R103" s="75"/>
      <c r="S103" s="75">
        <v>4375</v>
      </c>
      <c r="T103" s="97">
        <f t="shared" si="9"/>
        <v>17500</v>
      </c>
      <c r="U103" s="16"/>
    </row>
    <row r="104" spans="1:21" s="17" customFormat="1" ht="23.25" customHeight="1">
      <c r="A104" s="22" t="s">
        <v>145</v>
      </c>
      <c r="B104" s="15" t="s">
        <v>18</v>
      </c>
      <c r="C104" s="27" t="s">
        <v>224</v>
      </c>
      <c r="D104" s="24" t="s">
        <v>118</v>
      </c>
      <c r="E104" s="25" t="s">
        <v>182</v>
      </c>
      <c r="F104" s="18" t="s">
        <v>103</v>
      </c>
      <c r="G104" s="64" t="s">
        <v>89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97">
        <f t="shared" si="9"/>
        <v>0</v>
      </c>
      <c r="U104" s="16"/>
    </row>
    <row r="105" spans="1:21" s="17" customFormat="1" ht="23.25" customHeight="1">
      <c r="A105" s="22" t="s">
        <v>145</v>
      </c>
      <c r="B105" s="15" t="s">
        <v>19</v>
      </c>
      <c r="C105" s="27" t="s">
        <v>224</v>
      </c>
      <c r="D105" s="24" t="s">
        <v>118</v>
      </c>
      <c r="E105" s="25" t="s">
        <v>182</v>
      </c>
      <c r="F105" s="18" t="s">
        <v>103</v>
      </c>
      <c r="G105" s="64" t="s">
        <v>89</v>
      </c>
      <c r="H105" s="75"/>
      <c r="I105" s="75"/>
      <c r="J105" s="75"/>
      <c r="K105" s="75">
        <v>3000</v>
      </c>
      <c r="L105" s="75"/>
      <c r="M105" s="75"/>
      <c r="N105" s="94">
        <v>3000</v>
      </c>
      <c r="O105" s="75"/>
      <c r="P105" s="75"/>
      <c r="Q105" s="75">
        <v>3000</v>
      </c>
      <c r="R105" s="75"/>
      <c r="S105" s="75">
        <v>3000</v>
      </c>
      <c r="T105" s="97">
        <f t="shared" si="9"/>
        <v>12000</v>
      </c>
      <c r="U105" s="16"/>
    </row>
    <row r="106" spans="1:21" s="17" customFormat="1" ht="23.25" customHeight="1">
      <c r="A106" s="22" t="s">
        <v>145</v>
      </c>
      <c r="B106" s="15" t="s">
        <v>20</v>
      </c>
      <c r="C106" s="27" t="s">
        <v>224</v>
      </c>
      <c r="D106" s="24" t="s">
        <v>118</v>
      </c>
      <c r="E106" s="25" t="s">
        <v>182</v>
      </c>
      <c r="F106" s="18" t="s">
        <v>103</v>
      </c>
      <c r="G106" s="64" t="s">
        <v>89</v>
      </c>
      <c r="H106" s="75"/>
      <c r="I106" s="75">
        <v>3200</v>
      </c>
      <c r="J106" s="75">
        <v>3200</v>
      </c>
      <c r="K106" s="75">
        <v>3200</v>
      </c>
      <c r="L106" s="75">
        <v>3200</v>
      </c>
      <c r="M106" s="75">
        <v>3200</v>
      </c>
      <c r="N106" s="75">
        <v>3200</v>
      </c>
      <c r="O106" s="75">
        <v>3200</v>
      </c>
      <c r="P106" s="75">
        <v>3200</v>
      </c>
      <c r="Q106" s="75">
        <v>3200</v>
      </c>
      <c r="R106" s="75">
        <v>3200</v>
      </c>
      <c r="S106" s="75">
        <f>3200+3200</f>
        <v>6400</v>
      </c>
      <c r="T106" s="97">
        <f t="shared" si="9"/>
        <v>38400</v>
      </c>
      <c r="U106" s="16"/>
    </row>
    <row r="107" spans="1:21" s="17" customFormat="1" ht="23.25" customHeight="1">
      <c r="A107" s="22" t="s">
        <v>145</v>
      </c>
      <c r="B107" s="15" t="s">
        <v>116</v>
      </c>
      <c r="C107" s="27" t="s">
        <v>224</v>
      </c>
      <c r="D107" s="24" t="s">
        <v>118</v>
      </c>
      <c r="E107" s="25" t="s">
        <v>182</v>
      </c>
      <c r="F107" s="18" t="s">
        <v>103</v>
      </c>
      <c r="G107" s="64" t="s">
        <v>89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97">
        <f t="shared" si="9"/>
        <v>0</v>
      </c>
      <c r="U107" s="16"/>
    </row>
    <row r="108" spans="1:21" s="17" customFormat="1" ht="23.25" customHeight="1">
      <c r="A108" s="22" t="s">
        <v>145</v>
      </c>
      <c r="B108" s="15" t="s">
        <v>22</v>
      </c>
      <c r="C108" s="27" t="s">
        <v>224</v>
      </c>
      <c r="D108" s="24" t="s">
        <v>118</v>
      </c>
      <c r="E108" s="25" t="s">
        <v>182</v>
      </c>
      <c r="F108" s="18" t="s">
        <v>103</v>
      </c>
      <c r="G108" s="64" t="s">
        <v>89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97">
        <f t="shared" si="9"/>
        <v>0</v>
      </c>
      <c r="U108" s="16"/>
    </row>
    <row r="109" spans="1:21" s="17" customFormat="1" ht="23.25" customHeight="1">
      <c r="A109" s="22" t="s">
        <v>145</v>
      </c>
      <c r="B109" s="15" t="s">
        <v>59</v>
      </c>
      <c r="C109" s="27" t="s">
        <v>224</v>
      </c>
      <c r="D109" s="24" t="s">
        <v>118</v>
      </c>
      <c r="E109" s="25" t="s">
        <v>182</v>
      </c>
      <c r="F109" s="18" t="s">
        <v>103</v>
      </c>
      <c r="G109" s="64" t="s">
        <v>89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97">
        <f t="shared" si="9"/>
        <v>0</v>
      </c>
      <c r="U109" s="16"/>
    </row>
    <row r="110" spans="1:21" s="17" customFormat="1" ht="23.25" customHeight="1">
      <c r="A110" s="22" t="s">
        <v>261</v>
      </c>
      <c r="B110" s="15" t="s">
        <v>262</v>
      </c>
      <c r="C110" s="27"/>
      <c r="D110" s="24"/>
      <c r="E110" s="25"/>
      <c r="F110" s="18"/>
      <c r="G110" s="64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97">
        <f t="shared" si="9"/>
        <v>0</v>
      </c>
      <c r="U110" s="16"/>
    </row>
    <row r="111" spans="1:21" s="17" customFormat="1" ht="23.25" customHeight="1">
      <c r="A111" s="22" t="s">
        <v>261</v>
      </c>
      <c r="B111" s="15" t="s">
        <v>263</v>
      </c>
      <c r="C111" s="27"/>
      <c r="D111" s="24"/>
      <c r="E111" s="25"/>
      <c r="F111" s="18"/>
      <c r="G111" s="64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>
        <v>5700</v>
      </c>
      <c r="S111" s="75"/>
      <c r="T111" s="97">
        <f t="shared" si="9"/>
        <v>5700</v>
      </c>
      <c r="U111" s="16"/>
    </row>
    <row r="112" spans="1:21" s="8" customFormat="1" ht="23.25" customHeight="1">
      <c r="A112" s="23"/>
      <c r="B112" s="6" t="s">
        <v>23</v>
      </c>
      <c r="C112" s="37"/>
      <c r="D112" s="38"/>
      <c r="E112" s="39"/>
      <c r="F112" s="40"/>
      <c r="G112" s="62"/>
      <c r="H112" s="76">
        <f>SUM(H113:H166)</f>
        <v>0</v>
      </c>
      <c r="I112" s="76">
        <f aca="true" t="shared" si="10" ref="I112:S112">SUM(I113:I166)</f>
        <v>34921.340000000004</v>
      </c>
      <c r="J112" s="76">
        <f t="shared" si="10"/>
        <v>26484.690000000002</v>
      </c>
      <c r="K112" s="76">
        <f t="shared" si="10"/>
        <v>30018.77</v>
      </c>
      <c r="L112" s="76">
        <f t="shared" si="10"/>
        <v>29728.09</v>
      </c>
      <c r="M112" s="76">
        <f t="shared" si="10"/>
        <v>27966.45</v>
      </c>
      <c r="N112" s="76">
        <f t="shared" si="10"/>
        <v>32388.730000000003</v>
      </c>
      <c r="O112" s="76">
        <f t="shared" si="10"/>
        <v>41051.72</v>
      </c>
      <c r="P112" s="76">
        <f t="shared" si="10"/>
        <v>31946.91</v>
      </c>
      <c r="Q112" s="76">
        <f t="shared" si="10"/>
        <v>58454.850000000006</v>
      </c>
      <c r="R112" s="76">
        <f t="shared" si="10"/>
        <v>33606.130000000005</v>
      </c>
      <c r="S112" s="76">
        <f t="shared" si="10"/>
        <v>79514.73</v>
      </c>
      <c r="T112" s="97">
        <f t="shared" si="9"/>
        <v>426082.41000000003</v>
      </c>
      <c r="U112" s="7"/>
    </row>
    <row r="113" spans="1:21" s="11" customFormat="1" ht="23.25" customHeight="1">
      <c r="A113" s="21" t="s">
        <v>156</v>
      </c>
      <c r="B113" s="1" t="s">
        <v>24</v>
      </c>
      <c r="C113" s="26" t="s">
        <v>224</v>
      </c>
      <c r="D113" s="34" t="s">
        <v>100</v>
      </c>
      <c r="E113" s="35" t="s">
        <v>182</v>
      </c>
      <c r="F113" s="36" t="s">
        <v>103</v>
      </c>
      <c r="G113" s="63" t="s">
        <v>89</v>
      </c>
      <c r="H113" s="74"/>
      <c r="I113" s="74"/>
      <c r="J113" s="74"/>
      <c r="K113" s="74"/>
      <c r="L113" s="74"/>
      <c r="M113" s="74"/>
      <c r="N113" s="74"/>
      <c r="O113" s="95">
        <v>5103.48</v>
      </c>
      <c r="P113" s="74">
        <v>250</v>
      </c>
      <c r="Q113" s="74">
        <f>875+1320+6598.92</f>
        <v>8793.92</v>
      </c>
      <c r="R113" s="74">
        <v>250</v>
      </c>
      <c r="S113" s="74">
        <v>5888.43</v>
      </c>
      <c r="T113" s="97">
        <f t="shared" si="9"/>
        <v>20285.83</v>
      </c>
      <c r="U113" s="10"/>
    </row>
    <row r="114" spans="1:21" s="11" customFormat="1" ht="23.25" customHeight="1">
      <c r="A114" s="21" t="s">
        <v>143</v>
      </c>
      <c r="B114" s="1" t="s">
        <v>252</v>
      </c>
      <c r="C114" s="26"/>
      <c r="D114" s="34"/>
      <c r="E114" s="35"/>
      <c r="F114" s="36"/>
      <c r="G114" s="63"/>
      <c r="H114" s="74"/>
      <c r="I114" s="74"/>
      <c r="J114" s="74"/>
      <c r="K114" s="74"/>
      <c r="L114" s="74"/>
      <c r="M114" s="74"/>
      <c r="N114" s="74"/>
      <c r="O114" s="96">
        <v>3691.86</v>
      </c>
      <c r="P114" s="74">
        <v>125</v>
      </c>
      <c r="Q114" s="74">
        <f>1210+750+11075.58</f>
        <v>13035.58</v>
      </c>
      <c r="R114" s="74">
        <v>375</v>
      </c>
      <c r="S114" s="74">
        <v>4706.99</v>
      </c>
      <c r="T114" s="97">
        <f t="shared" si="9"/>
        <v>21934.43</v>
      </c>
      <c r="U114" s="10"/>
    </row>
    <row r="115" spans="1:21" s="11" customFormat="1" ht="23.25" customHeight="1">
      <c r="A115" s="21" t="s">
        <v>156</v>
      </c>
      <c r="B115" s="1" t="s">
        <v>25</v>
      </c>
      <c r="C115" s="26" t="s">
        <v>224</v>
      </c>
      <c r="D115" s="34" t="s">
        <v>100</v>
      </c>
      <c r="E115" s="35" t="s">
        <v>182</v>
      </c>
      <c r="F115" s="36" t="s">
        <v>103</v>
      </c>
      <c r="G115" s="63" t="s">
        <v>89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97">
        <f t="shared" si="9"/>
        <v>0</v>
      </c>
      <c r="U115" s="10"/>
    </row>
    <row r="116" spans="1:21" s="11" customFormat="1" ht="23.25" customHeight="1">
      <c r="A116" s="21" t="s">
        <v>156</v>
      </c>
      <c r="B116" s="1" t="s">
        <v>26</v>
      </c>
      <c r="C116" s="26" t="s">
        <v>224</v>
      </c>
      <c r="D116" s="34" t="s">
        <v>100</v>
      </c>
      <c r="E116" s="35" t="s">
        <v>182</v>
      </c>
      <c r="F116" s="36" t="s">
        <v>103</v>
      </c>
      <c r="G116" s="63" t="s">
        <v>89</v>
      </c>
      <c r="H116" s="74"/>
      <c r="I116" s="74"/>
      <c r="J116" s="74"/>
      <c r="K116" s="74"/>
      <c r="L116" s="74">
        <v>1175.28</v>
      </c>
      <c r="M116" s="74"/>
      <c r="N116" s="74">
        <v>2056.74</v>
      </c>
      <c r="O116" s="95">
        <v>-1175.28</v>
      </c>
      <c r="P116" s="74"/>
      <c r="Q116" s="74">
        <v>2350.56</v>
      </c>
      <c r="R116" s="74"/>
      <c r="S116" s="74"/>
      <c r="T116" s="97">
        <f t="shared" si="9"/>
        <v>4407.299999999999</v>
      </c>
      <c r="U116" s="10"/>
    </row>
    <row r="117" spans="1:21" s="11" customFormat="1" ht="23.25" customHeight="1">
      <c r="A117" s="21" t="s">
        <v>143</v>
      </c>
      <c r="B117" s="1" t="s">
        <v>253</v>
      </c>
      <c r="C117" s="26"/>
      <c r="D117" s="34"/>
      <c r="E117" s="35"/>
      <c r="F117" s="36"/>
      <c r="G117" s="63"/>
      <c r="H117" s="74"/>
      <c r="I117" s="74"/>
      <c r="J117" s="74"/>
      <c r="K117" s="74"/>
      <c r="L117" s="74"/>
      <c r="M117" s="74"/>
      <c r="N117" s="74"/>
      <c r="O117" s="96">
        <v>1175.28</v>
      </c>
      <c r="P117" s="74"/>
      <c r="Q117" s="74">
        <v>2056.74</v>
      </c>
      <c r="R117" s="74"/>
      <c r="S117" s="74"/>
      <c r="T117" s="97">
        <f t="shared" si="9"/>
        <v>3232.0199999999995</v>
      </c>
      <c r="U117" s="10"/>
    </row>
    <row r="118" spans="1:21" s="11" customFormat="1" ht="23.25" customHeight="1">
      <c r="A118" s="21" t="s">
        <v>149</v>
      </c>
      <c r="B118" s="1" t="s">
        <v>65</v>
      </c>
      <c r="C118" s="26" t="s">
        <v>224</v>
      </c>
      <c r="D118" s="34" t="s">
        <v>100</v>
      </c>
      <c r="E118" s="35" t="s">
        <v>182</v>
      </c>
      <c r="F118" s="36" t="s">
        <v>103</v>
      </c>
      <c r="G118" s="63" t="s">
        <v>89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97">
        <f t="shared" si="9"/>
        <v>0</v>
      </c>
      <c r="U118" s="10"/>
    </row>
    <row r="119" spans="1:21" s="11" customFormat="1" ht="23.25" customHeight="1">
      <c r="A119" s="21" t="s">
        <v>147</v>
      </c>
      <c r="B119" s="1" t="s">
        <v>119</v>
      </c>
      <c r="C119" s="26" t="s">
        <v>224</v>
      </c>
      <c r="D119" s="34" t="s">
        <v>100</v>
      </c>
      <c r="E119" s="35" t="s">
        <v>182</v>
      </c>
      <c r="F119" s="36" t="s">
        <v>103</v>
      </c>
      <c r="G119" s="63" t="s">
        <v>89</v>
      </c>
      <c r="H119" s="74"/>
      <c r="I119" s="74"/>
      <c r="J119" s="74"/>
      <c r="K119" s="74"/>
      <c r="L119" s="74"/>
      <c r="M119" s="74"/>
      <c r="N119" s="74">
        <v>3350</v>
      </c>
      <c r="O119" s="95"/>
      <c r="P119" s="74"/>
      <c r="Q119" s="74">
        <v>1750</v>
      </c>
      <c r="R119" s="74"/>
      <c r="S119" s="74"/>
      <c r="T119" s="97">
        <f t="shared" si="9"/>
        <v>5100</v>
      </c>
      <c r="U119" s="10"/>
    </row>
    <row r="120" spans="1:21" s="11" customFormat="1" ht="23.25" customHeight="1">
      <c r="A120" s="21" t="s">
        <v>143</v>
      </c>
      <c r="B120" s="1" t="s">
        <v>255</v>
      </c>
      <c r="C120" s="26"/>
      <c r="D120" s="34"/>
      <c r="E120" s="35"/>
      <c r="F120" s="36"/>
      <c r="G120" s="63" t="s">
        <v>88</v>
      </c>
      <c r="H120" s="74"/>
      <c r="I120" s="74"/>
      <c r="J120" s="74"/>
      <c r="K120" s="74"/>
      <c r="L120" s="74"/>
      <c r="M120" s="74"/>
      <c r="N120" s="74"/>
      <c r="O120" s="96"/>
      <c r="P120" s="74"/>
      <c r="Q120" s="74">
        <v>350</v>
      </c>
      <c r="R120" s="74"/>
      <c r="S120" s="74"/>
      <c r="T120" s="97">
        <f t="shared" si="9"/>
        <v>350</v>
      </c>
      <c r="U120" s="10"/>
    </row>
    <row r="121" spans="1:21" s="11" customFormat="1" ht="23.25" customHeight="1">
      <c r="A121" s="21" t="s">
        <v>147</v>
      </c>
      <c r="B121" s="1" t="s">
        <v>120</v>
      </c>
      <c r="C121" s="26" t="s">
        <v>224</v>
      </c>
      <c r="D121" s="34" t="s">
        <v>100</v>
      </c>
      <c r="E121" s="35" t="s">
        <v>182</v>
      </c>
      <c r="F121" s="36" t="s">
        <v>103</v>
      </c>
      <c r="G121" s="63" t="s">
        <v>89</v>
      </c>
      <c r="H121" s="74"/>
      <c r="I121" s="74"/>
      <c r="J121" s="74"/>
      <c r="K121" s="74"/>
      <c r="L121" s="74"/>
      <c r="M121" s="74"/>
      <c r="N121" s="74"/>
      <c r="O121" s="95">
        <v>4400</v>
      </c>
      <c r="P121" s="74"/>
      <c r="Q121" s="74"/>
      <c r="R121" s="74"/>
      <c r="S121" s="74"/>
      <c r="T121" s="97">
        <f t="shared" si="9"/>
        <v>4400</v>
      </c>
      <c r="U121" s="10"/>
    </row>
    <row r="122" spans="1:21" s="11" customFormat="1" ht="23.25" customHeight="1">
      <c r="A122" s="21" t="s">
        <v>147</v>
      </c>
      <c r="B122" s="1" t="s">
        <v>73</v>
      </c>
      <c r="C122" s="26" t="s">
        <v>224</v>
      </c>
      <c r="D122" s="34" t="s">
        <v>100</v>
      </c>
      <c r="E122" s="35" t="s">
        <v>182</v>
      </c>
      <c r="F122" s="36" t="s">
        <v>103</v>
      </c>
      <c r="G122" s="63" t="s">
        <v>89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97">
        <f t="shared" si="9"/>
        <v>0</v>
      </c>
      <c r="U122" s="10"/>
    </row>
    <row r="123" spans="1:21" s="11" customFormat="1" ht="23.25" customHeight="1">
      <c r="A123" s="21" t="s">
        <v>147</v>
      </c>
      <c r="B123" s="1" t="s">
        <v>148</v>
      </c>
      <c r="C123" s="26" t="s">
        <v>224</v>
      </c>
      <c r="D123" s="34" t="s">
        <v>100</v>
      </c>
      <c r="E123" s="35" t="s">
        <v>182</v>
      </c>
      <c r="F123" s="36" t="s">
        <v>103</v>
      </c>
      <c r="G123" s="63" t="s">
        <v>89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>
        <v>6000</v>
      </c>
      <c r="S123" s="74"/>
      <c r="T123" s="97">
        <f t="shared" si="9"/>
        <v>6000</v>
      </c>
      <c r="U123" s="10"/>
    </row>
    <row r="124" spans="1:21" s="11" customFormat="1" ht="23.25" customHeight="1">
      <c r="A124" s="21" t="s">
        <v>143</v>
      </c>
      <c r="B124" s="1" t="s">
        <v>148</v>
      </c>
      <c r="C124" s="26" t="s">
        <v>224</v>
      </c>
      <c r="D124" s="34" t="s">
        <v>100</v>
      </c>
      <c r="E124" s="35" t="s">
        <v>225</v>
      </c>
      <c r="F124" s="36" t="s">
        <v>103</v>
      </c>
      <c r="G124" s="63" t="s">
        <v>88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97">
        <f t="shared" si="9"/>
        <v>0</v>
      </c>
      <c r="U124" s="10"/>
    </row>
    <row r="125" spans="1:21" s="11" customFormat="1" ht="23.25" customHeight="1">
      <c r="A125" s="21" t="s">
        <v>143</v>
      </c>
      <c r="B125" s="1" t="s">
        <v>121</v>
      </c>
      <c r="C125" s="26" t="s">
        <v>224</v>
      </c>
      <c r="D125" s="34" t="s">
        <v>100</v>
      </c>
      <c r="E125" s="35" t="s">
        <v>225</v>
      </c>
      <c r="F125" s="36" t="s">
        <v>103</v>
      </c>
      <c r="G125" s="63" t="s">
        <v>88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97">
        <f t="shared" si="9"/>
        <v>0</v>
      </c>
      <c r="U125" s="10"/>
    </row>
    <row r="126" spans="1:21" s="11" customFormat="1" ht="23.25" customHeight="1">
      <c r="A126" s="21" t="s">
        <v>149</v>
      </c>
      <c r="B126" s="1" t="s">
        <v>121</v>
      </c>
      <c r="C126" s="26" t="s">
        <v>224</v>
      </c>
      <c r="D126" s="34" t="s">
        <v>100</v>
      </c>
      <c r="E126" s="35" t="s">
        <v>182</v>
      </c>
      <c r="F126" s="36" t="s">
        <v>103</v>
      </c>
      <c r="G126" s="63" t="s">
        <v>89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97">
        <f t="shared" si="9"/>
        <v>0</v>
      </c>
      <c r="U126" s="10"/>
    </row>
    <row r="127" spans="1:21" s="11" customFormat="1" ht="23.25" customHeight="1">
      <c r="A127" s="21" t="s">
        <v>146</v>
      </c>
      <c r="B127" s="1" t="s">
        <v>131</v>
      </c>
      <c r="C127" s="26" t="s">
        <v>224</v>
      </c>
      <c r="D127" s="34" t="s">
        <v>100</v>
      </c>
      <c r="E127" s="35" t="s">
        <v>182</v>
      </c>
      <c r="F127" s="36" t="s">
        <v>103</v>
      </c>
      <c r="G127" s="63" t="s">
        <v>89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97">
        <f t="shared" si="9"/>
        <v>0</v>
      </c>
      <c r="U127" s="10"/>
    </row>
    <row r="128" spans="1:21" s="11" customFormat="1" ht="23.25" customHeight="1">
      <c r="A128" s="21" t="s">
        <v>149</v>
      </c>
      <c r="B128" s="1" t="s">
        <v>132</v>
      </c>
      <c r="C128" s="26" t="s">
        <v>224</v>
      </c>
      <c r="D128" s="34" t="s">
        <v>100</v>
      </c>
      <c r="E128" s="35" t="s">
        <v>182</v>
      </c>
      <c r="F128" s="36" t="s">
        <v>103</v>
      </c>
      <c r="G128" s="63" t="s">
        <v>89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97">
        <f t="shared" si="9"/>
        <v>0</v>
      </c>
      <c r="U128" s="10"/>
    </row>
    <row r="129" spans="1:21" s="11" customFormat="1" ht="23.25" customHeight="1">
      <c r="A129" s="21" t="s">
        <v>147</v>
      </c>
      <c r="B129" s="1" t="s">
        <v>122</v>
      </c>
      <c r="C129" s="26" t="s">
        <v>224</v>
      </c>
      <c r="D129" s="34" t="s">
        <v>100</v>
      </c>
      <c r="E129" s="35" t="s">
        <v>182</v>
      </c>
      <c r="F129" s="36" t="s">
        <v>103</v>
      </c>
      <c r="G129" s="63" t="s">
        <v>89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97">
        <f t="shared" si="9"/>
        <v>0</v>
      </c>
      <c r="U129" s="10"/>
    </row>
    <row r="130" spans="1:21" s="11" customFormat="1" ht="23.25" customHeight="1">
      <c r="A130" s="21" t="s">
        <v>146</v>
      </c>
      <c r="B130" s="1" t="s">
        <v>123</v>
      </c>
      <c r="C130" s="26" t="s">
        <v>224</v>
      </c>
      <c r="D130" s="34" t="s">
        <v>100</v>
      </c>
      <c r="E130" s="35" t="s">
        <v>182</v>
      </c>
      <c r="F130" s="36" t="s">
        <v>103</v>
      </c>
      <c r="G130" s="63" t="s">
        <v>89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97">
        <f t="shared" si="9"/>
        <v>0</v>
      </c>
      <c r="U130" s="10"/>
    </row>
    <row r="131" spans="1:21" s="11" customFormat="1" ht="23.25" customHeight="1">
      <c r="A131" s="21" t="s">
        <v>143</v>
      </c>
      <c r="B131" s="1" t="s">
        <v>27</v>
      </c>
      <c r="C131" s="26" t="s">
        <v>224</v>
      </c>
      <c r="D131" s="34" t="s">
        <v>100</v>
      </c>
      <c r="E131" s="35" t="s">
        <v>225</v>
      </c>
      <c r="F131" s="36" t="s">
        <v>103</v>
      </c>
      <c r="G131" s="63" t="s">
        <v>88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97">
        <f t="shared" si="9"/>
        <v>0</v>
      </c>
      <c r="U131" s="4"/>
    </row>
    <row r="132" spans="1:21" s="11" customFormat="1" ht="23.25" customHeight="1">
      <c r="A132" s="21" t="s">
        <v>136</v>
      </c>
      <c r="B132" s="1" t="s">
        <v>27</v>
      </c>
      <c r="C132" s="26" t="s">
        <v>224</v>
      </c>
      <c r="D132" s="34" t="s">
        <v>100</v>
      </c>
      <c r="E132" s="35" t="s">
        <v>182</v>
      </c>
      <c r="F132" s="36" t="s">
        <v>103</v>
      </c>
      <c r="G132" s="63" t="s">
        <v>89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97">
        <f t="shared" si="9"/>
        <v>0</v>
      </c>
      <c r="U132" s="4"/>
    </row>
    <row r="133" spans="1:21" s="11" customFormat="1" ht="23.25" customHeight="1">
      <c r="A133" s="21" t="s">
        <v>143</v>
      </c>
      <c r="B133" s="1" t="s">
        <v>29</v>
      </c>
      <c r="C133" s="26" t="s">
        <v>224</v>
      </c>
      <c r="D133" s="34" t="s">
        <v>100</v>
      </c>
      <c r="E133" s="35" t="s">
        <v>225</v>
      </c>
      <c r="F133" s="36" t="s">
        <v>103</v>
      </c>
      <c r="G133" s="63" t="s">
        <v>88</v>
      </c>
      <c r="H133" s="74"/>
      <c r="I133" s="74">
        <v>32910.73</v>
      </c>
      <c r="J133" s="74">
        <v>24474.08</v>
      </c>
      <c r="K133" s="74">
        <v>28008.16</v>
      </c>
      <c r="L133" s="74">
        <v>26542.2</v>
      </c>
      <c r="M133" s="74">
        <v>25955.84</v>
      </c>
      <c r="N133" s="74">
        <v>26981.99</v>
      </c>
      <c r="O133" s="74">
        <v>27856.38</v>
      </c>
      <c r="P133" s="74">
        <v>29462.02</v>
      </c>
      <c r="Q133" s="74">
        <f>19913.56+8094.6</f>
        <v>28008.160000000003</v>
      </c>
      <c r="R133" s="74">
        <v>26981.13</v>
      </c>
      <c r="S133" s="74">
        <v>65019.31</v>
      </c>
      <c r="T133" s="97">
        <f t="shared" si="9"/>
        <v>342200</v>
      </c>
      <c r="U133" s="10"/>
    </row>
    <row r="134" spans="1:21" s="11" customFormat="1" ht="23.25" customHeight="1">
      <c r="A134" s="21" t="s">
        <v>149</v>
      </c>
      <c r="B134" s="1" t="s">
        <v>29</v>
      </c>
      <c r="C134" s="26" t="s">
        <v>224</v>
      </c>
      <c r="D134" s="34" t="s">
        <v>100</v>
      </c>
      <c r="E134" s="35" t="s">
        <v>182</v>
      </c>
      <c r="F134" s="36" t="s">
        <v>103</v>
      </c>
      <c r="G134" s="63" t="s">
        <v>89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97">
        <f t="shared" si="9"/>
        <v>0</v>
      </c>
      <c r="U134" s="10"/>
    </row>
    <row r="135" spans="1:21" s="11" customFormat="1" ht="23.25" customHeight="1">
      <c r="A135" s="21" t="s">
        <v>137</v>
      </c>
      <c r="B135" s="1" t="s">
        <v>30</v>
      </c>
      <c r="C135" s="26" t="s">
        <v>224</v>
      </c>
      <c r="D135" s="34" t="s">
        <v>100</v>
      </c>
      <c r="E135" s="35" t="s">
        <v>182</v>
      </c>
      <c r="F135" s="36" t="s">
        <v>103</v>
      </c>
      <c r="G135" s="63" t="s">
        <v>89</v>
      </c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97">
        <f t="shared" si="9"/>
        <v>0</v>
      </c>
      <c r="U135" s="10"/>
    </row>
    <row r="136" spans="1:21" s="11" customFormat="1" ht="23.25" customHeight="1">
      <c r="A136" s="21" t="s">
        <v>138</v>
      </c>
      <c r="B136" s="1" t="s">
        <v>28</v>
      </c>
      <c r="C136" s="26" t="s">
        <v>224</v>
      </c>
      <c r="D136" s="34" t="s">
        <v>100</v>
      </c>
      <c r="E136" s="35" t="s">
        <v>182</v>
      </c>
      <c r="F136" s="36" t="s">
        <v>103</v>
      </c>
      <c r="G136" s="63" t="s">
        <v>89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97">
        <f t="shared" si="9"/>
        <v>0</v>
      </c>
      <c r="U136" s="10"/>
    </row>
    <row r="137" spans="1:21" s="11" customFormat="1" ht="23.25" customHeight="1">
      <c r="A137" s="21" t="s">
        <v>143</v>
      </c>
      <c r="B137" s="1" t="s">
        <v>231</v>
      </c>
      <c r="C137" s="26" t="s">
        <v>224</v>
      </c>
      <c r="D137" s="34" t="s">
        <v>100</v>
      </c>
      <c r="E137" s="35" t="s">
        <v>225</v>
      </c>
      <c r="F137" s="36" t="s">
        <v>103</v>
      </c>
      <c r="G137" s="63" t="s">
        <v>88</v>
      </c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97">
        <f t="shared" si="9"/>
        <v>0</v>
      </c>
      <c r="U137" s="10"/>
    </row>
    <row r="138" spans="1:21" s="11" customFormat="1" ht="23.25" customHeight="1">
      <c r="A138" s="21" t="s">
        <v>154</v>
      </c>
      <c r="B138" s="1" t="s">
        <v>129</v>
      </c>
      <c r="C138" s="26" t="s">
        <v>224</v>
      </c>
      <c r="D138" s="34" t="s">
        <v>100</v>
      </c>
      <c r="E138" s="35" t="s">
        <v>182</v>
      </c>
      <c r="F138" s="36" t="s">
        <v>103</v>
      </c>
      <c r="G138" s="63" t="s">
        <v>89</v>
      </c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97">
        <f t="shared" si="9"/>
        <v>0</v>
      </c>
      <c r="U138" s="10"/>
    </row>
    <row r="139" spans="1:21" s="11" customFormat="1" ht="23.25" customHeight="1">
      <c r="A139" s="21"/>
      <c r="B139" s="1" t="s">
        <v>256</v>
      </c>
      <c r="C139" s="26"/>
      <c r="D139" s="34"/>
      <c r="E139" s="35"/>
      <c r="F139" s="36"/>
      <c r="G139" s="63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97">
        <f t="shared" si="9"/>
        <v>0</v>
      </c>
      <c r="U139" s="10"/>
    </row>
    <row r="140" spans="1:21" s="11" customFormat="1" ht="23.25" customHeight="1">
      <c r="A140" s="21"/>
      <c r="B140" s="1" t="s">
        <v>264</v>
      </c>
      <c r="C140" s="26"/>
      <c r="D140" s="34"/>
      <c r="E140" s="35"/>
      <c r="F140" s="36"/>
      <c r="G140" s="63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97">
        <f aca="true" t="shared" si="11" ref="T140:T211">SUM(H140:S140)</f>
        <v>0</v>
      </c>
      <c r="U140" s="10"/>
    </row>
    <row r="141" spans="1:21" s="11" customFormat="1" ht="23.25" customHeight="1">
      <c r="A141" s="21" t="s">
        <v>157</v>
      </c>
      <c r="B141" s="1" t="s">
        <v>126</v>
      </c>
      <c r="C141" s="26" t="s">
        <v>224</v>
      </c>
      <c r="D141" s="34" t="s">
        <v>100</v>
      </c>
      <c r="E141" s="35" t="s">
        <v>182</v>
      </c>
      <c r="F141" s="36" t="s">
        <v>104</v>
      </c>
      <c r="G141" s="63" t="s">
        <v>89</v>
      </c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97">
        <f t="shared" si="11"/>
        <v>0</v>
      </c>
      <c r="U141" s="10"/>
    </row>
    <row r="142" spans="1:21" s="11" customFormat="1" ht="23.25" customHeight="1">
      <c r="A142" s="21" t="s">
        <v>154</v>
      </c>
      <c r="B142" s="1" t="s">
        <v>127</v>
      </c>
      <c r="C142" s="26" t="s">
        <v>224</v>
      </c>
      <c r="D142" s="34" t="s">
        <v>100</v>
      </c>
      <c r="E142" s="35" t="s">
        <v>182</v>
      </c>
      <c r="F142" s="36" t="s">
        <v>103</v>
      </c>
      <c r="G142" s="63" t="s">
        <v>89</v>
      </c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97">
        <f t="shared" si="11"/>
        <v>0</v>
      </c>
      <c r="U142" s="10"/>
    </row>
    <row r="143" spans="1:21" s="11" customFormat="1" ht="23.25" customHeight="1">
      <c r="A143" s="21" t="s">
        <v>157</v>
      </c>
      <c r="B143" s="1" t="s">
        <v>128</v>
      </c>
      <c r="C143" s="26" t="s">
        <v>224</v>
      </c>
      <c r="D143" s="34" t="s">
        <v>100</v>
      </c>
      <c r="E143" s="35" t="s">
        <v>182</v>
      </c>
      <c r="F143" s="36" t="s">
        <v>103</v>
      </c>
      <c r="G143" s="63" t="s">
        <v>89</v>
      </c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97">
        <f t="shared" si="11"/>
        <v>0</v>
      </c>
      <c r="U143" s="10"/>
    </row>
    <row r="144" spans="1:21" s="5" customFormat="1" ht="23.25" customHeight="1">
      <c r="A144" s="21" t="s">
        <v>143</v>
      </c>
      <c r="B144" s="1" t="s">
        <v>128</v>
      </c>
      <c r="C144" s="26"/>
      <c r="D144" s="34"/>
      <c r="E144" s="35"/>
      <c r="F144" s="36"/>
      <c r="G144" s="63" t="s">
        <v>243</v>
      </c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97">
        <f t="shared" si="11"/>
        <v>0</v>
      </c>
      <c r="U144" s="4"/>
    </row>
    <row r="145" spans="1:21" s="5" customFormat="1" ht="23.25" customHeight="1">
      <c r="A145" s="21" t="s">
        <v>149</v>
      </c>
      <c r="B145" s="1" t="s">
        <v>125</v>
      </c>
      <c r="C145" s="26" t="s">
        <v>224</v>
      </c>
      <c r="D145" s="34" t="s">
        <v>100</v>
      </c>
      <c r="E145" s="35" t="s">
        <v>182</v>
      </c>
      <c r="F145" s="36" t="s">
        <v>103</v>
      </c>
      <c r="G145" s="63" t="s">
        <v>89</v>
      </c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97">
        <f t="shared" si="11"/>
        <v>0</v>
      </c>
      <c r="U145" s="4"/>
    </row>
    <row r="146" spans="1:21" s="5" customFormat="1" ht="23.25" customHeight="1">
      <c r="A146" s="21" t="s">
        <v>155</v>
      </c>
      <c r="B146" s="1" t="s">
        <v>64</v>
      </c>
      <c r="C146" s="26" t="s">
        <v>224</v>
      </c>
      <c r="D146" s="34" t="s">
        <v>100</v>
      </c>
      <c r="E146" s="35" t="s">
        <v>182</v>
      </c>
      <c r="F146" s="36" t="s">
        <v>103</v>
      </c>
      <c r="G146" s="63" t="s">
        <v>89</v>
      </c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97">
        <f t="shared" si="11"/>
        <v>0</v>
      </c>
      <c r="U146" s="4"/>
    </row>
    <row r="147" spans="1:21" s="5" customFormat="1" ht="23.25" customHeight="1">
      <c r="A147" s="21" t="s">
        <v>155</v>
      </c>
      <c r="B147" s="1" t="s">
        <v>250</v>
      </c>
      <c r="C147" s="26"/>
      <c r="D147" s="34"/>
      <c r="E147" s="35"/>
      <c r="F147" s="36"/>
      <c r="G147" s="63" t="s">
        <v>89</v>
      </c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97">
        <f t="shared" si="11"/>
        <v>0</v>
      </c>
      <c r="U147" s="4"/>
    </row>
    <row r="148" spans="1:21" s="5" customFormat="1" ht="23.25" customHeight="1">
      <c r="A148" s="21"/>
      <c r="B148" s="1"/>
      <c r="C148" s="26"/>
      <c r="D148" s="34"/>
      <c r="E148" s="35"/>
      <c r="F148" s="36"/>
      <c r="G148" s="6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97">
        <f t="shared" si="11"/>
        <v>0</v>
      </c>
      <c r="U148" s="4"/>
    </row>
    <row r="149" spans="1:21" s="5" customFormat="1" ht="23.25" customHeight="1">
      <c r="A149" s="21" t="s">
        <v>151</v>
      </c>
      <c r="B149" s="1" t="s">
        <v>71</v>
      </c>
      <c r="C149" s="26" t="s">
        <v>224</v>
      </c>
      <c r="D149" s="34" t="s">
        <v>100</v>
      </c>
      <c r="E149" s="35" t="s">
        <v>182</v>
      </c>
      <c r="F149" s="36" t="s">
        <v>103</v>
      </c>
      <c r="G149" s="63" t="s">
        <v>89</v>
      </c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97">
        <f t="shared" si="11"/>
        <v>0</v>
      </c>
      <c r="U149" s="4"/>
    </row>
    <row r="150" spans="1:21" s="5" customFormat="1" ht="23.25" customHeight="1">
      <c r="A150" s="21"/>
      <c r="B150" s="3"/>
      <c r="C150" s="26"/>
      <c r="D150" s="34"/>
      <c r="E150" s="35"/>
      <c r="F150" s="36"/>
      <c r="G150" s="63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97">
        <f t="shared" si="11"/>
        <v>0</v>
      </c>
      <c r="U150" s="4"/>
    </row>
    <row r="151" spans="1:21" s="5" customFormat="1" ht="23.25" customHeight="1">
      <c r="A151" s="21" t="s">
        <v>149</v>
      </c>
      <c r="B151" s="1" t="s">
        <v>32</v>
      </c>
      <c r="C151" s="26" t="s">
        <v>224</v>
      </c>
      <c r="D151" s="34" t="s">
        <v>100</v>
      </c>
      <c r="E151" s="35" t="s">
        <v>182</v>
      </c>
      <c r="F151" s="36" t="s">
        <v>103</v>
      </c>
      <c r="G151" s="63" t="s">
        <v>89</v>
      </c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97">
        <f t="shared" si="11"/>
        <v>0</v>
      </c>
      <c r="U151" s="4"/>
    </row>
    <row r="152" spans="1:21" s="5" customFormat="1" ht="23.25" customHeight="1">
      <c r="A152" s="21" t="s">
        <v>143</v>
      </c>
      <c r="B152" s="1" t="s">
        <v>32</v>
      </c>
      <c r="C152" s="26"/>
      <c r="D152" s="34"/>
      <c r="E152" s="35"/>
      <c r="F152" s="36"/>
      <c r="G152" s="63" t="s">
        <v>88</v>
      </c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97">
        <f t="shared" si="11"/>
        <v>0</v>
      </c>
      <c r="U152" s="4"/>
    </row>
    <row r="153" spans="1:21" s="5" customFormat="1" ht="23.25" customHeight="1">
      <c r="A153" s="21" t="s">
        <v>139</v>
      </c>
      <c r="B153" s="1" t="s">
        <v>31</v>
      </c>
      <c r="C153" s="26" t="s">
        <v>224</v>
      </c>
      <c r="D153" s="34" t="s">
        <v>100</v>
      </c>
      <c r="E153" s="35" t="s">
        <v>182</v>
      </c>
      <c r="F153" s="36" t="s">
        <v>103</v>
      </c>
      <c r="G153" s="63" t="s">
        <v>89</v>
      </c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97">
        <f t="shared" si="11"/>
        <v>0</v>
      </c>
      <c r="U153" s="4"/>
    </row>
    <row r="154" spans="1:21" s="5" customFormat="1" ht="23.25" customHeight="1">
      <c r="A154" s="21" t="s">
        <v>143</v>
      </c>
      <c r="B154" s="1" t="s">
        <v>124</v>
      </c>
      <c r="C154" s="26" t="s">
        <v>224</v>
      </c>
      <c r="D154" s="34" t="s">
        <v>100</v>
      </c>
      <c r="E154" s="35" t="s">
        <v>225</v>
      </c>
      <c r="F154" s="36" t="s">
        <v>103</v>
      </c>
      <c r="G154" s="63" t="s">
        <v>88</v>
      </c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97">
        <f t="shared" si="11"/>
        <v>0</v>
      </c>
      <c r="U154" s="4"/>
    </row>
    <row r="155" spans="1:21" s="5" customFormat="1" ht="23.25" customHeight="1">
      <c r="A155" s="21" t="s">
        <v>140</v>
      </c>
      <c r="B155" s="1" t="s">
        <v>124</v>
      </c>
      <c r="C155" s="26" t="s">
        <v>224</v>
      </c>
      <c r="D155" s="34" t="s">
        <v>100</v>
      </c>
      <c r="E155" s="35" t="s">
        <v>182</v>
      </c>
      <c r="F155" s="36" t="s">
        <v>103</v>
      </c>
      <c r="G155" s="63" t="s">
        <v>89</v>
      </c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97">
        <f t="shared" si="11"/>
        <v>0</v>
      </c>
      <c r="U155" s="4"/>
    </row>
    <row r="156" spans="1:21" s="5" customFormat="1" ht="23.25" customHeight="1">
      <c r="A156" s="21" t="s">
        <v>149</v>
      </c>
      <c r="B156" s="1" t="s">
        <v>248</v>
      </c>
      <c r="C156" s="26" t="s">
        <v>224</v>
      </c>
      <c r="D156" s="34" t="s">
        <v>100</v>
      </c>
      <c r="E156" s="35" t="s">
        <v>182</v>
      </c>
      <c r="F156" s="36" t="s">
        <v>103</v>
      </c>
      <c r="G156" s="63" t="s">
        <v>89</v>
      </c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97">
        <f t="shared" si="11"/>
        <v>0</v>
      </c>
      <c r="U156" s="4"/>
    </row>
    <row r="157" spans="1:21" s="5" customFormat="1" ht="23.25" customHeight="1">
      <c r="A157" s="21"/>
      <c r="B157" s="1"/>
      <c r="C157" s="26"/>
      <c r="D157" s="34"/>
      <c r="E157" s="35"/>
      <c r="F157" s="36"/>
      <c r="G157" s="63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97">
        <f t="shared" si="11"/>
        <v>0</v>
      </c>
      <c r="U157" s="4"/>
    </row>
    <row r="158" spans="1:21" s="5" customFormat="1" ht="23.25" customHeight="1">
      <c r="A158" s="21" t="s">
        <v>150</v>
      </c>
      <c r="B158" s="1" t="s">
        <v>33</v>
      </c>
      <c r="C158" s="26" t="s">
        <v>224</v>
      </c>
      <c r="D158" s="34" t="s">
        <v>100</v>
      </c>
      <c r="E158" s="35" t="s">
        <v>182</v>
      </c>
      <c r="F158" s="36" t="s">
        <v>103</v>
      </c>
      <c r="G158" s="63" t="s">
        <v>89</v>
      </c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97">
        <f t="shared" si="11"/>
        <v>0</v>
      </c>
      <c r="U158" s="4"/>
    </row>
    <row r="159" spans="1:21" s="5" customFormat="1" ht="23.25" customHeight="1">
      <c r="A159" s="21"/>
      <c r="B159" s="1"/>
      <c r="C159" s="26"/>
      <c r="D159" s="34"/>
      <c r="E159" s="35"/>
      <c r="F159" s="36"/>
      <c r="G159" s="63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97">
        <f t="shared" si="11"/>
        <v>0</v>
      </c>
      <c r="U159" s="4"/>
    </row>
    <row r="160" spans="1:21" s="5" customFormat="1" ht="23.25" customHeight="1">
      <c r="A160" s="21"/>
      <c r="B160" s="1"/>
      <c r="C160" s="26"/>
      <c r="D160" s="34"/>
      <c r="E160" s="35"/>
      <c r="F160" s="36"/>
      <c r="G160" s="63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97">
        <f t="shared" si="11"/>
        <v>0</v>
      </c>
      <c r="U160" s="4"/>
    </row>
    <row r="161" spans="1:21" s="17" customFormat="1" ht="23.25" customHeight="1">
      <c r="A161" s="22" t="s">
        <v>145</v>
      </c>
      <c r="B161" s="15" t="s">
        <v>50</v>
      </c>
      <c r="C161" s="27" t="s">
        <v>224</v>
      </c>
      <c r="D161" s="24" t="s">
        <v>118</v>
      </c>
      <c r="E161" s="25" t="s">
        <v>182</v>
      </c>
      <c r="F161" s="18" t="s">
        <v>103</v>
      </c>
      <c r="G161" s="64" t="s">
        <v>89</v>
      </c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97">
        <f t="shared" si="11"/>
        <v>0</v>
      </c>
      <c r="U161" s="16"/>
    </row>
    <row r="162" spans="1:21" s="5" customFormat="1" ht="23.25" customHeight="1">
      <c r="A162" s="84" t="s">
        <v>149</v>
      </c>
      <c r="B162" s="85" t="s">
        <v>234</v>
      </c>
      <c r="C162" s="26"/>
      <c r="D162" s="34"/>
      <c r="E162" s="35"/>
      <c r="F162" s="36"/>
      <c r="G162" s="63" t="s">
        <v>89</v>
      </c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97">
        <f t="shared" si="11"/>
        <v>0</v>
      </c>
      <c r="U162" s="4"/>
    </row>
    <row r="163" spans="1:21" s="5" customFormat="1" ht="23.25" customHeight="1">
      <c r="A163" s="21"/>
      <c r="B163" s="3"/>
      <c r="C163" s="26"/>
      <c r="D163" s="34"/>
      <c r="E163" s="35"/>
      <c r="F163" s="36"/>
      <c r="G163" s="63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97">
        <f t="shared" si="11"/>
        <v>0</v>
      </c>
      <c r="U163" s="4"/>
    </row>
    <row r="164" spans="1:21" s="17" customFormat="1" ht="23.25" customHeight="1">
      <c r="A164" s="22" t="s">
        <v>144</v>
      </c>
      <c r="B164" s="15" t="s">
        <v>63</v>
      </c>
      <c r="C164" s="27" t="s">
        <v>224</v>
      </c>
      <c r="D164" s="24" t="s">
        <v>117</v>
      </c>
      <c r="E164" s="25" t="s">
        <v>190</v>
      </c>
      <c r="F164" s="18" t="s">
        <v>103</v>
      </c>
      <c r="G164" s="64" t="s">
        <v>89</v>
      </c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97">
        <f t="shared" si="11"/>
        <v>0</v>
      </c>
      <c r="U164" s="16"/>
    </row>
    <row r="165" spans="1:21" s="17" customFormat="1" ht="23.25" customHeight="1">
      <c r="A165" s="22" t="s">
        <v>144</v>
      </c>
      <c r="B165" s="15" t="s">
        <v>133</v>
      </c>
      <c r="C165" s="27" t="s">
        <v>224</v>
      </c>
      <c r="D165" s="24" t="s">
        <v>117</v>
      </c>
      <c r="E165" s="25" t="s">
        <v>190</v>
      </c>
      <c r="F165" s="18" t="s">
        <v>103</v>
      </c>
      <c r="G165" s="64" t="s">
        <v>89</v>
      </c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97">
        <f t="shared" si="11"/>
        <v>0</v>
      </c>
      <c r="U165" s="16"/>
    </row>
    <row r="166" spans="1:21" s="17" customFormat="1" ht="23.25" customHeight="1">
      <c r="A166" s="22" t="s">
        <v>144</v>
      </c>
      <c r="B166" s="15" t="s">
        <v>34</v>
      </c>
      <c r="C166" s="27" t="s">
        <v>224</v>
      </c>
      <c r="D166" s="24" t="s">
        <v>117</v>
      </c>
      <c r="E166" s="25" t="s">
        <v>190</v>
      </c>
      <c r="F166" s="18" t="s">
        <v>103</v>
      </c>
      <c r="G166" s="64" t="s">
        <v>89</v>
      </c>
      <c r="H166" s="75"/>
      <c r="I166" s="75">
        <v>2010.61</v>
      </c>
      <c r="J166" s="75">
        <v>2010.61</v>
      </c>
      <c r="K166" s="75">
        <v>2010.61</v>
      </c>
      <c r="L166" s="75">
        <v>2010.61</v>
      </c>
      <c r="M166" s="75">
        <v>2010.61</v>
      </c>
      <c r="N166" s="75"/>
      <c r="O166" s="75"/>
      <c r="P166" s="75">
        <v>2109.89</v>
      </c>
      <c r="Q166" s="75">
        <v>2109.89</v>
      </c>
      <c r="R166" s="75"/>
      <c r="S166" s="75">
        <v>3900</v>
      </c>
      <c r="T166" s="97">
        <f t="shared" si="11"/>
        <v>18172.829999999998</v>
      </c>
      <c r="U166" s="16"/>
    </row>
    <row r="167" spans="1:21" s="8" customFormat="1" ht="23.25" customHeight="1">
      <c r="A167" s="23"/>
      <c r="B167" s="6" t="s">
        <v>35</v>
      </c>
      <c r="C167" s="37"/>
      <c r="D167" s="38"/>
      <c r="E167" s="39"/>
      <c r="F167" s="40"/>
      <c r="G167" s="62"/>
      <c r="H167" s="76">
        <f aca="true" t="shared" si="12" ref="H167:S167">SUM(H168:H179)</f>
        <v>2331.54</v>
      </c>
      <c r="I167" s="76">
        <f t="shared" si="12"/>
        <v>5070</v>
      </c>
      <c r="J167" s="76">
        <f t="shared" si="12"/>
        <v>47066</v>
      </c>
      <c r="K167" s="76">
        <f t="shared" si="12"/>
        <v>52908.36</v>
      </c>
      <c r="L167" s="76">
        <f t="shared" si="12"/>
        <v>0</v>
      </c>
      <c r="M167" s="76">
        <f t="shared" si="12"/>
        <v>0</v>
      </c>
      <c r="N167" s="76">
        <f t="shared" si="12"/>
        <v>48792.15</v>
      </c>
      <c r="O167" s="76">
        <f t="shared" si="12"/>
        <v>1349</v>
      </c>
      <c r="P167" s="76">
        <f t="shared" si="12"/>
        <v>0</v>
      </c>
      <c r="Q167" s="76">
        <f t="shared" si="12"/>
        <v>48493.18</v>
      </c>
      <c r="R167" s="76">
        <f t="shared" si="12"/>
        <v>2830</v>
      </c>
      <c r="S167" s="76">
        <f t="shared" si="12"/>
        <v>0</v>
      </c>
      <c r="T167" s="97">
        <f t="shared" si="11"/>
        <v>208840.22999999998</v>
      </c>
      <c r="U167" s="7"/>
    </row>
    <row r="168" spans="1:21" s="5" customFormat="1" ht="23.25" customHeight="1">
      <c r="A168" s="21" t="s">
        <v>160</v>
      </c>
      <c r="B168" s="1" t="s">
        <v>36</v>
      </c>
      <c r="C168" s="26" t="s">
        <v>224</v>
      </c>
      <c r="D168" s="34" t="s">
        <v>100</v>
      </c>
      <c r="E168" s="35" t="s">
        <v>182</v>
      </c>
      <c r="F168" s="36" t="s">
        <v>103</v>
      </c>
      <c r="G168" s="63" t="s">
        <v>89</v>
      </c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97">
        <f t="shared" si="11"/>
        <v>0</v>
      </c>
      <c r="U168" s="4"/>
    </row>
    <row r="169" spans="1:21" s="5" customFormat="1" ht="23.25" customHeight="1">
      <c r="A169" s="21" t="s">
        <v>160</v>
      </c>
      <c r="B169" s="1" t="s">
        <v>37</v>
      </c>
      <c r="C169" s="26" t="s">
        <v>224</v>
      </c>
      <c r="D169" s="34" t="s">
        <v>100</v>
      </c>
      <c r="E169" s="35" t="s">
        <v>182</v>
      </c>
      <c r="F169" s="36" t="s">
        <v>103</v>
      </c>
      <c r="G169" s="63" t="s">
        <v>89</v>
      </c>
      <c r="H169" s="74"/>
      <c r="I169" s="74">
        <v>4320</v>
      </c>
      <c r="J169" s="74"/>
      <c r="K169" s="74">
        <v>4311</v>
      </c>
      <c r="L169" s="74"/>
      <c r="M169" s="74"/>
      <c r="N169" s="74"/>
      <c r="O169" s="74">
        <v>1349</v>
      </c>
      <c r="P169" s="74"/>
      <c r="Q169" s="74"/>
      <c r="R169" s="74">
        <v>2830</v>
      </c>
      <c r="S169" s="74"/>
      <c r="T169" s="97">
        <f t="shared" si="11"/>
        <v>12810</v>
      </c>
      <c r="U169" s="4"/>
    </row>
    <row r="170" spans="1:21" s="5" customFormat="1" ht="23.25" customHeight="1">
      <c r="A170" s="21" t="s">
        <v>160</v>
      </c>
      <c r="B170" s="1" t="s">
        <v>38</v>
      </c>
      <c r="C170" s="26" t="s">
        <v>224</v>
      </c>
      <c r="D170" s="34" t="s">
        <v>100</v>
      </c>
      <c r="E170" s="35" t="s">
        <v>182</v>
      </c>
      <c r="F170" s="36" t="s">
        <v>103</v>
      </c>
      <c r="G170" s="63" t="s">
        <v>89</v>
      </c>
      <c r="H170" s="74"/>
      <c r="I170" s="74"/>
      <c r="J170" s="74">
        <v>47066</v>
      </c>
      <c r="K170" s="74">
        <v>47222</v>
      </c>
      <c r="L170" s="74"/>
      <c r="M170" s="74"/>
      <c r="N170" s="74">
        <v>47121</v>
      </c>
      <c r="O170" s="74"/>
      <c r="P170" s="74"/>
      <c r="Q170" s="74">
        <v>47020</v>
      </c>
      <c r="R170" s="74"/>
      <c r="S170" s="74"/>
      <c r="T170" s="97">
        <f t="shared" si="11"/>
        <v>188429</v>
      </c>
      <c r="U170" s="4"/>
    </row>
    <row r="171" spans="1:21" s="5" customFormat="1" ht="23.25" customHeight="1">
      <c r="A171" s="21" t="s">
        <v>160</v>
      </c>
      <c r="B171" s="1" t="s">
        <v>39</v>
      </c>
      <c r="C171" s="26" t="s">
        <v>224</v>
      </c>
      <c r="D171" s="34" t="s">
        <v>100</v>
      </c>
      <c r="E171" s="35" t="s">
        <v>182</v>
      </c>
      <c r="F171" s="36" t="s">
        <v>103</v>
      </c>
      <c r="G171" s="63" t="s">
        <v>89</v>
      </c>
      <c r="H171" s="74">
        <v>1531.54</v>
      </c>
      <c r="I171" s="74"/>
      <c r="J171" s="74"/>
      <c r="K171" s="74">
        <v>1375.36</v>
      </c>
      <c r="L171" s="74"/>
      <c r="M171" s="74"/>
      <c r="N171" s="74">
        <v>1671.15</v>
      </c>
      <c r="O171" s="74"/>
      <c r="P171" s="74"/>
      <c r="Q171" s="74">
        <v>1473.18</v>
      </c>
      <c r="R171" s="74"/>
      <c r="S171" s="74"/>
      <c r="T171" s="97">
        <f t="shared" si="11"/>
        <v>6051.23</v>
      </c>
      <c r="U171" s="4"/>
    </row>
    <row r="172" spans="1:21" s="5" customFormat="1" ht="23.25" customHeight="1">
      <c r="A172" s="21"/>
      <c r="B172" s="3"/>
      <c r="C172" s="26"/>
      <c r="D172" s="34"/>
      <c r="E172" s="35"/>
      <c r="F172" s="36"/>
      <c r="G172" s="63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97">
        <f t="shared" si="11"/>
        <v>0</v>
      </c>
      <c r="U172" s="4"/>
    </row>
    <row r="173" spans="1:21" s="5" customFormat="1" ht="23.25" customHeight="1">
      <c r="A173" s="21" t="s">
        <v>150</v>
      </c>
      <c r="B173" s="1" t="s">
        <v>55</v>
      </c>
      <c r="C173" s="26" t="s">
        <v>224</v>
      </c>
      <c r="D173" s="34" t="s">
        <v>100</v>
      </c>
      <c r="E173" s="35" t="s">
        <v>182</v>
      </c>
      <c r="F173" s="36" t="s">
        <v>103</v>
      </c>
      <c r="G173" s="63" t="s">
        <v>89</v>
      </c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97">
        <f t="shared" si="11"/>
        <v>0</v>
      </c>
      <c r="U173" s="4"/>
    </row>
    <row r="174" spans="1:21" s="5" customFormat="1" ht="23.25" customHeight="1">
      <c r="A174" s="21"/>
      <c r="B174" s="1"/>
      <c r="C174" s="26"/>
      <c r="D174" s="34"/>
      <c r="E174" s="35"/>
      <c r="F174" s="36"/>
      <c r="G174" s="63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97">
        <f t="shared" si="11"/>
        <v>0</v>
      </c>
      <c r="U174" s="4"/>
    </row>
    <row r="175" spans="1:21" s="5" customFormat="1" ht="23.25" customHeight="1">
      <c r="A175" s="21" t="s">
        <v>135</v>
      </c>
      <c r="B175" s="1" t="s">
        <v>130</v>
      </c>
      <c r="C175" s="26" t="s">
        <v>224</v>
      </c>
      <c r="D175" s="34" t="s">
        <v>100</v>
      </c>
      <c r="E175" s="35" t="s">
        <v>182</v>
      </c>
      <c r="F175" s="36" t="s">
        <v>103</v>
      </c>
      <c r="G175" s="63" t="s">
        <v>89</v>
      </c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97">
        <f t="shared" si="11"/>
        <v>0</v>
      </c>
      <c r="U175" s="4"/>
    </row>
    <row r="176" spans="1:21" s="5" customFormat="1" ht="23.25" customHeight="1">
      <c r="A176" s="21" t="s">
        <v>143</v>
      </c>
      <c r="B176" s="1" t="s">
        <v>244</v>
      </c>
      <c r="C176" s="26"/>
      <c r="D176" s="34"/>
      <c r="E176" s="35"/>
      <c r="F176" s="36"/>
      <c r="G176" s="63" t="s">
        <v>88</v>
      </c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97">
        <f t="shared" si="11"/>
        <v>0</v>
      </c>
      <c r="U176" s="4"/>
    </row>
    <row r="177" spans="1:21" s="5" customFormat="1" ht="23.25" customHeight="1">
      <c r="A177" s="21" t="s">
        <v>160</v>
      </c>
      <c r="B177" s="1" t="s">
        <v>134</v>
      </c>
      <c r="C177" s="26" t="s">
        <v>224</v>
      </c>
      <c r="D177" s="34" t="s">
        <v>100</v>
      </c>
      <c r="E177" s="35" t="s">
        <v>182</v>
      </c>
      <c r="F177" s="36" t="s">
        <v>103</v>
      </c>
      <c r="G177" s="63" t="s">
        <v>89</v>
      </c>
      <c r="H177" s="74">
        <v>800</v>
      </c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97">
        <f t="shared" si="11"/>
        <v>800</v>
      </c>
      <c r="U177" s="4"/>
    </row>
    <row r="178" spans="1:21" s="5" customFormat="1" ht="23.25" customHeight="1">
      <c r="A178" s="21" t="s">
        <v>150</v>
      </c>
      <c r="B178" s="1" t="s">
        <v>54</v>
      </c>
      <c r="C178" s="26" t="s">
        <v>224</v>
      </c>
      <c r="D178" s="34" t="s">
        <v>100</v>
      </c>
      <c r="E178" s="35" t="s">
        <v>182</v>
      </c>
      <c r="F178" s="36" t="s">
        <v>103</v>
      </c>
      <c r="G178" s="63" t="s">
        <v>89</v>
      </c>
      <c r="H178" s="74"/>
      <c r="I178" s="74">
        <v>750</v>
      </c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97">
        <f t="shared" si="11"/>
        <v>750</v>
      </c>
      <c r="U178" s="4"/>
    </row>
    <row r="179" spans="1:21" s="5" customFormat="1" ht="23.25" customHeight="1">
      <c r="A179" s="21" t="s">
        <v>150</v>
      </c>
      <c r="B179" s="1" t="s">
        <v>40</v>
      </c>
      <c r="C179" s="26" t="s">
        <v>224</v>
      </c>
      <c r="D179" s="34" t="s">
        <v>100</v>
      </c>
      <c r="E179" s="35" t="s">
        <v>182</v>
      </c>
      <c r="F179" s="36" t="s">
        <v>103</v>
      </c>
      <c r="G179" s="63" t="s">
        <v>89</v>
      </c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97">
        <f t="shared" si="11"/>
        <v>0</v>
      </c>
      <c r="U179" s="4"/>
    </row>
    <row r="180" spans="1:21" s="8" customFormat="1" ht="23.25" customHeight="1">
      <c r="A180" s="23"/>
      <c r="B180" s="6" t="s">
        <v>41</v>
      </c>
      <c r="C180" s="37"/>
      <c r="D180" s="38"/>
      <c r="E180" s="39"/>
      <c r="F180" s="40"/>
      <c r="G180" s="62"/>
      <c r="H180" s="73">
        <f aca="true" t="shared" si="13" ref="H180:M180">SUM(H181:H200)</f>
        <v>0</v>
      </c>
      <c r="I180" s="73">
        <f t="shared" si="13"/>
        <v>0</v>
      </c>
      <c r="J180" s="73">
        <f t="shared" si="13"/>
        <v>0</v>
      </c>
      <c r="K180" s="73">
        <f t="shared" si="13"/>
        <v>0</v>
      </c>
      <c r="L180" s="73">
        <f t="shared" si="13"/>
        <v>0</v>
      </c>
      <c r="M180" s="73">
        <f t="shared" si="13"/>
        <v>120000</v>
      </c>
      <c r="N180" s="73">
        <f aca="true" t="shared" si="14" ref="N180:S180">SUM(N181:N199)</f>
        <v>12650</v>
      </c>
      <c r="O180" s="73">
        <f t="shared" si="14"/>
        <v>0</v>
      </c>
      <c r="P180" s="73">
        <f t="shared" si="14"/>
        <v>0</v>
      </c>
      <c r="Q180" s="73">
        <f t="shared" si="14"/>
        <v>0</v>
      </c>
      <c r="R180" s="73">
        <f t="shared" si="14"/>
        <v>0</v>
      </c>
      <c r="S180" s="73">
        <f t="shared" si="14"/>
        <v>0</v>
      </c>
      <c r="T180" s="97">
        <f t="shared" si="11"/>
        <v>132650</v>
      </c>
      <c r="U180" s="7"/>
    </row>
    <row r="181" spans="1:21" s="5" customFormat="1" ht="23.25" customHeight="1">
      <c r="A181" s="21" t="s">
        <v>143</v>
      </c>
      <c r="B181" s="1" t="s">
        <v>67</v>
      </c>
      <c r="C181" s="26" t="s">
        <v>224</v>
      </c>
      <c r="D181" s="34" t="s">
        <v>100</v>
      </c>
      <c r="E181" s="35" t="s">
        <v>225</v>
      </c>
      <c r="F181" s="36" t="s">
        <v>103</v>
      </c>
      <c r="G181" s="63" t="s">
        <v>88</v>
      </c>
      <c r="H181" s="74"/>
      <c r="I181" s="74"/>
      <c r="J181" s="74"/>
      <c r="K181" s="74"/>
      <c r="L181" s="74"/>
      <c r="M181" s="74">
        <v>120000</v>
      </c>
      <c r="N181" s="74"/>
      <c r="O181" s="74"/>
      <c r="P181" s="74"/>
      <c r="Q181" s="74"/>
      <c r="R181" s="74"/>
      <c r="S181" s="74"/>
      <c r="T181" s="97">
        <f t="shared" si="11"/>
        <v>120000</v>
      </c>
      <c r="U181" s="4"/>
    </row>
    <row r="182" spans="1:21" s="5" customFormat="1" ht="23.25" customHeight="1">
      <c r="A182" s="21" t="s">
        <v>169</v>
      </c>
      <c r="B182" s="1" t="s">
        <v>67</v>
      </c>
      <c r="C182" s="26" t="s">
        <v>224</v>
      </c>
      <c r="D182" s="34" t="s">
        <v>100</v>
      </c>
      <c r="E182" s="35" t="s">
        <v>182</v>
      </c>
      <c r="F182" s="36" t="s">
        <v>103</v>
      </c>
      <c r="G182" s="63" t="s">
        <v>89</v>
      </c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97">
        <f t="shared" si="11"/>
        <v>0</v>
      </c>
      <c r="U182" s="4"/>
    </row>
    <row r="183" spans="1:21" s="5" customFormat="1" ht="23.25" customHeight="1">
      <c r="A183" s="21" t="s">
        <v>143</v>
      </c>
      <c r="B183" s="1" t="s">
        <v>68</v>
      </c>
      <c r="C183" s="26" t="s">
        <v>224</v>
      </c>
      <c r="D183" s="34" t="s">
        <v>100</v>
      </c>
      <c r="E183" s="35" t="s">
        <v>225</v>
      </c>
      <c r="F183" s="36" t="s">
        <v>103</v>
      </c>
      <c r="G183" s="63" t="s">
        <v>88</v>
      </c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97">
        <f t="shared" si="11"/>
        <v>0</v>
      </c>
      <c r="U183" s="4"/>
    </row>
    <row r="184" spans="1:21" s="5" customFormat="1" ht="23.25" customHeight="1">
      <c r="A184" s="21" t="s">
        <v>143</v>
      </c>
      <c r="B184" s="1" t="s">
        <v>254</v>
      </c>
      <c r="C184" s="26"/>
      <c r="D184" s="34"/>
      <c r="E184" s="35"/>
      <c r="F184" s="36"/>
      <c r="G184" s="63" t="s">
        <v>88</v>
      </c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97">
        <f t="shared" si="11"/>
        <v>0</v>
      </c>
      <c r="U184" s="4"/>
    </row>
    <row r="185" spans="1:21" s="5" customFormat="1" ht="23.25" customHeight="1">
      <c r="A185" s="21" t="s">
        <v>169</v>
      </c>
      <c r="B185" s="1" t="s">
        <v>68</v>
      </c>
      <c r="C185" s="26" t="s">
        <v>224</v>
      </c>
      <c r="D185" s="34" t="s">
        <v>100</v>
      </c>
      <c r="E185" s="35" t="s">
        <v>182</v>
      </c>
      <c r="F185" s="36" t="s">
        <v>103</v>
      </c>
      <c r="G185" s="63" t="s">
        <v>89</v>
      </c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97">
        <f t="shared" si="11"/>
        <v>0</v>
      </c>
      <c r="U185" s="4"/>
    </row>
    <row r="186" spans="1:21" s="17" customFormat="1" ht="23.25" customHeight="1">
      <c r="A186" s="22" t="s">
        <v>169</v>
      </c>
      <c r="B186" s="15" t="s">
        <v>78</v>
      </c>
      <c r="C186" s="27" t="s">
        <v>185</v>
      </c>
      <c r="D186" s="24" t="s">
        <v>101</v>
      </c>
      <c r="E186" s="25" t="s">
        <v>186</v>
      </c>
      <c r="F186" s="18" t="s">
        <v>103</v>
      </c>
      <c r="G186" s="64" t="s">
        <v>89</v>
      </c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97">
        <f t="shared" si="11"/>
        <v>0</v>
      </c>
      <c r="U186" s="16"/>
    </row>
    <row r="187" spans="1:21" s="5" customFormat="1" ht="23.25" customHeight="1">
      <c r="A187" s="21" t="s">
        <v>169</v>
      </c>
      <c r="B187" s="1" t="s">
        <v>56</v>
      </c>
      <c r="C187" s="26" t="s">
        <v>224</v>
      </c>
      <c r="D187" s="34" t="s">
        <v>100</v>
      </c>
      <c r="E187" s="35" t="s">
        <v>182</v>
      </c>
      <c r="F187" s="36" t="s">
        <v>103</v>
      </c>
      <c r="G187" s="63" t="s">
        <v>89</v>
      </c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97">
        <f t="shared" si="11"/>
        <v>0</v>
      </c>
      <c r="U187" s="4"/>
    </row>
    <row r="188" spans="1:21" s="17" customFormat="1" ht="23.25" customHeight="1">
      <c r="A188" s="22" t="s">
        <v>169</v>
      </c>
      <c r="B188" s="15" t="s">
        <v>170</v>
      </c>
      <c r="C188" s="27" t="s">
        <v>185</v>
      </c>
      <c r="D188" s="24" t="s">
        <v>101</v>
      </c>
      <c r="E188" s="25" t="s">
        <v>186</v>
      </c>
      <c r="F188" s="18" t="s">
        <v>103</v>
      </c>
      <c r="G188" s="64" t="s">
        <v>89</v>
      </c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97">
        <f t="shared" si="11"/>
        <v>0</v>
      </c>
      <c r="U188" s="16"/>
    </row>
    <row r="189" spans="1:21" s="17" customFormat="1" ht="23.25" customHeight="1">
      <c r="A189" s="87" t="s">
        <v>143</v>
      </c>
      <c r="B189" s="88" t="s">
        <v>240</v>
      </c>
      <c r="C189" s="89" t="s">
        <v>235</v>
      </c>
      <c r="D189" s="90" t="s">
        <v>115</v>
      </c>
      <c r="E189" s="91" t="s">
        <v>241</v>
      </c>
      <c r="F189" s="92" t="s">
        <v>104</v>
      </c>
      <c r="G189" s="93" t="s">
        <v>91</v>
      </c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97">
        <f t="shared" si="11"/>
        <v>0</v>
      </c>
      <c r="U189" s="16"/>
    </row>
    <row r="190" spans="1:21" s="17" customFormat="1" ht="23.25" customHeight="1">
      <c r="A190" s="87" t="s">
        <v>143</v>
      </c>
      <c r="B190" s="88" t="s">
        <v>240</v>
      </c>
      <c r="C190" s="89" t="s">
        <v>235</v>
      </c>
      <c r="D190" s="90" t="s">
        <v>115</v>
      </c>
      <c r="E190" s="91" t="s">
        <v>242</v>
      </c>
      <c r="F190" s="92" t="s">
        <v>104</v>
      </c>
      <c r="G190" s="93" t="s">
        <v>187</v>
      </c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97">
        <f t="shared" si="11"/>
        <v>0</v>
      </c>
      <c r="U190" s="16"/>
    </row>
    <row r="191" spans="1:21" s="17" customFormat="1" ht="23.25" customHeight="1">
      <c r="A191" s="22" t="s">
        <v>143</v>
      </c>
      <c r="B191" s="1" t="s">
        <v>66</v>
      </c>
      <c r="C191" s="26" t="s">
        <v>224</v>
      </c>
      <c r="D191" s="34" t="s">
        <v>100</v>
      </c>
      <c r="E191" s="35" t="s">
        <v>225</v>
      </c>
      <c r="F191" s="36" t="s">
        <v>103</v>
      </c>
      <c r="G191" s="63" t="s">
        <v>88</v>
      </c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97">
        <f t="shared" si="11"/>
        <v>0</v>
      </c>
      <c r="U191" s="16"/>
    </row>
    <row r="192" spans="1:21" s="5" customFormat="1" ht="23.25" customHeight="1">
      <c r="A192" s="21" t="s">
        <v>169</v>
      </c>
      <c r="B192" s="1" t="s">
        <v>66</v>
      </c>
      <c r="C192" s="26" t="s">
        <v>224</v>
      </c>
      <c r="D192" s="34" t="s">
        <v>100</v>
      </c>
      <c r="E192" s="35" t="s">
        <v>182</v>
      </c>
      <c r="F192" s="36" t="s">
        <v>103</v>
      </c>
      <c r="G192" s="63" t="s">
        <v>89</v>
      </c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97">
        <f t="shared" si="11"/>
        <v>0</v>
      </c>
      <c r="U192" s="4"/>
    </row>
    <row r="193" spans="1:21" s="5" customFormat="1" ht="23.25" customHeight="1">
      <c r="A193" s="21" t="s">
        <v>169</v>
      </c>
      <c r="B193" s="1" t="s">
        <v>230</v>
      </c>
      <c r="C193" s="26" t="s">
        <v>224</v>
      </c>
      <c r="D193" s="34" t="s">
        <v>100</v>
      </c>
      <c r="E193" s="35" t="s">
        <v>182</v>
      </c>
      <c r="F193" s="36" t="s">
        <v>103</v>
      </c>
      <c r="G193" s="63" t="s">
        <v>89</v>
      </c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97">
        <f t="shared" si="11"/>
        <v>0</v>
      </c>
      <c r="U193" s="4"/>
    </row>
    <row r="194" spans="1:21" s="5" customFormat="1" ht="23.25" customHeight="1">
      <c r="A194" s="21" t="s">
        <v>236</v>
      </c>
      <c r="B194" s="1" t="s">
        <v>237</v>
      </c>
      <c r="C194" s="26" t="s">
        <v>224</v>
      </c>
      <c r="D194" s="34" t="s">
        <v>100</v>
      </c>
      <c r="E194" s="35" t="s">
        <v>238</v>
      </c>
      <c r="F194" s="36" t="s">
        <v>104</v>
      </c>
      <c r="G194" s="86" t="s">
        <v>90</v>
      </c>
      <c r="H194" s="74"/>
      <c r="I194" s="74"/>
      <c r="J194" s="74"/>
      <c r="K194" s="71"/>
      <c r="L194" s="74"/>
      <c r="M194" s="74"/>
      <c r="N194" s="74"/>
      <c r="O194" s="74"/>
      <c r="P194" s="74"/>
      <c r="Q194" s="74"/>
      <c r="R194" s="74"/>
      <c r="S194" s="74"/>
      <c r="T194" s="97">
        <f t="shared" si="11"/>
        <v>0</v>
      </c>
      <c r="U194" s="4"/>
    </row>
    <row r="195" spans="1:21" s="5" customFormat="1" ht="23.25" customHeight="1">
      <c r="A195" s="21" t="s">
        <v>236</v>
      </c>
      <c r="B195" s="1" t="s">
        <v>237</v>
      </c>
      <c r="C195" s="26" t="s">
        <v>224</v>
      </c>
      <c r="D195" s="34" t="s">
        <v>100</v>
      </c>
      <c r="E195" s="35" t="s">
        <v>239</v>
      </c>
      <c r="F195" s="36" t="s">
        <v>104</v>
      </c>
      <c r="G195" s="86" t="s">
        <v>90</v>
      </c>
      <c r="H195" s="74"/>
      <c r="I195" s="74"/>
      <c r="J195" s="74"/>
      <c r="K195" s="71"/>
      <c r="L195" s="74"/>
      <c r="M195" s="74"/>
      <c r="N195" s="74"/>
      <c r="O195" s="74"/>
      <c r="P195" s="74"/>
      <c r="Q195" s="74"/>
      <c r="R195" s="74"/>
      <c r="S195" s="74"/>
      <c r="T195" s="97">
        <f t="shared" si="11"/>
        <v>0</v>
      </c>
      <c r="U195" s="4"/>
    </row>
    <row r="196" spans="1:21" s="5" customFormat="1" ht="23.25" customHeight="1">
      <c r="A196" s="22" t="s">
        <v>143</v>
      </c>
      <c r="B196" s="1" t="s">
        <v>237</v>
      </c>
      <c r="C196" s="26" t="s">
        <v>224</v>
      </c>
      <c r="D196" s="34" t="s">
        <v>100</v>
      </c>
      <c r="E196" s="35"/>
      <c r="F196" s="36"/>
      <c r="G196" s="93" t="s">
        <v>187</v>
      </c>
      <c r="H196" s="74"/>
      <c r="I196" s="74"/>
      <c r="J196" s="74"/>
      <c r="K196" s="71"/>
      <c r="L196" s="74"/>
      <c r="M196" s="74"/>
      <c r="N196" s="74"/>
      <c r="O196" s="74"/>
      <c r="P196" s="74"/>
      <c r="Q196" s="74"/>
      <c r="R196" s="74"/>
      <c r="S196" s="74"/>
      <c r="T196" s="97">
        <f t="shared" si="11"/>
        <v>0</v>
      </c>
      <c r="U196" s="4"/>
    </row>
    <row r="197" spans="1:21" s="5" customFormat="1" ht="23.25" customHeight="1">
      <c r="A197" s="22" t="s">
        <v>143</v>
      </c>
      <c r="B197" s="1" t="s">
        <v>237</v>
      </c>
      <c r="C197" s="26" t="s">
        <v>224</v>
      </c>
      <c r="D197" s="34" t="s">
        <v>100</v>
      </c>
      <c r="E197" s="35"/>
      <c r="F197" s="36"/>
      <c r="G197" s="93" t="s">
        <v>91</v>
      </c>
      <c r="H197" s="74"/>
      <c r="I197" s="74"/>
      <c r="J197" s="74"/>
      <c r="K197" s="71"/>
      <c r="L197" s="74"/>
      <c r="M197" s="74"/>
      <c r="N197" s="74"/>
      <c r="O197" s="74"/>
      <c r="P197" s="74"/>
      <c r="Q197" s="74"/>
      <c r="R197" s="74"/>
      <c r="S197" s="74"/>
      <c r="T197" s="97">
        <f t="shared" si="11"/>
        <v>0</v>
      </c>
      <c r="U197" s="4"/>
    </row>
    <row r="198" spans="1:21" s="17" customFormat="1" ht="23.25" customHeight="1">
      <c r="A198" s="22" t="s">
        <v>169</v>
      </c>
      <c r="B198" s="15" t="s">
        <v>51</v>
      </c>
      <c r="C198" s="27" t="s">
        <v>224</v>
      </c>
      <c r="D198" s="24" t="s">
        <v>118</v>
      </c>
      <c r="E198" s="25" t="s">
        <v>182</v>
      </c>
      <c r="F198" s="18" t="s">
        <v>103</v>
      </c>
      <c r="G198" s="64" t="s">
        <v>89</v>
      </c>
      <c r="H198" s="75"/>
      <c r="I198" s="75"/>
      <c r="J198" s="75"/>
      <c r="K198" s="75"/>
      <c r="L198" s="75"/>
      <c r="M198" s="75"/>
      <c r="N198" s="75">
        <v>12650</v>
      </c>
      <c r="O198" s="75"/>
      <c r="P198" s="75"/>
      <c r="Q198" s="75"/>
      <c r="R198" s="75"/>
      <c r="S198" s="75"/>
      <c r="T198" s="97">
        <f t="shared" si="11"/>
        <v>12650</v>
      </c>
      <c r="U198" s="16"/>
    </row>
    <row r="199" spans="1:21" s="5" customFormat="1" ht="23.25" customHeight="1">
      <c r="A199" s="22" t="s">
        <v>169</v>
      </c>
      <c r="B199" s="15" t="s">
        <v>228</v>
      </c>
      <c r="C199" s="27" t="s">
        <v>224</v>
      </c>
      <c r="D199" s="24" t="s">
        <v>118</v>
      </c>
      <c r="E199" s="25" t="s">
        <v>182</v>
      </c>
      <c r="F199" s="18" t="s">
        <v>103</v>
      </c>
      <c r="G199" s="64" t="s">
        <v>89</v>
      </c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97">
        <f t="shared" si="11"/>
        <v>0</v>
      </c>
      <c r="U199" s="4"/>
    </row>
    <row r="200" spans="1:21" s="5" customFormat="1" ht="23.25" customHeight="1">
      <c r="A200" s="87" t="s">
        <v>144</v>
      </c>
      <c r="B200" s="88" t="s">
        <v>249</v>
      </c>
      <c r="C200" s="27"/>
      <c r="D200" s="24"/>
      <c r="E200" s="25"/>
      <c r="F200" s="18"/>
      <c r="G200" s="64" t="s">
        <v>89</v>
      </c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97">
        <f t="shared" si="11"/>
        <v>0</v>
      </c>
      <c r="U200" s="4"/>
    </row>
    <row r="201" spans="1:21" s="8" customFormat="1" ht="24.75" customHeight="1">
      <c r="A201" s="23"/>
      <c r="B201" s="6" t="s">
        <v>42</v>
      </c>
      <c r="C201" s="37"/>
      <c r="D201" s="38"/>
      <c r="E201" s="39"/>
      <c r="F201" s="40"/>
      <c r="G201" s="62"/>
      <c r="H201" s="73">
        <f>SUM(H202:H234)</f>
        <v>0</v>
      </c>
      <c r="I201" s="73">
        <f aca="true" t="shared" si="15" ref="I201:S201">SUM(I202:I234)</f>
        <v>145374.7</v>
      </c>
      <c r="J201" s="73">
        <f t="shared" si="15"/>
        <v>104799.3</v>
      </c>
      <c r="K201" s="73">
        <f t="shared" si="15"/>
        <v>56703.42</v>
      </c>
      <c r="L201" s="73">
        <f t="shared" si="15"/>
        <v>32130</v>
      </c>
      <c r="M201" s="73">
        <f t="shared" si="15"/>
        <v>59580.44</v>
      </c>
      <c r="N201" s="73">
        <f t="shared" si="15"/>
        <v>0</v>
      </c>
      <c r="O201" s="73">
        <f t="shared" si="15"/>
        <v>5000</v>
      </c>
      <c r="P201" s="73">
        <f t="shared" si="15"/>
        <v>0</v>
      </c>
      <c r="Q201" s="73">
        <f t="shared" si="15"/>
        <v>35983.6</v>
      </c>
      <c r="R201" s="73">
        <f t="shared" si="15"/>
        <v>17884.6</v>
      </c>
      <c r="S201" s="73">
        <f t="shared" si="15"/>
        <v>1684.8</v>
      </c>
      <c r="T201" s="97">
        <f t="shared" si="11"/>
        <v>459140.8599999999</v>
      </c>
      <c r="U201" s="7"/>
    </row>
    <row r="202" spans="1:21" s="17" customFormat="1" ht="23.25" customHeight="1">
      <c r="A202" s="22" t="s">
        <v>145</v>
      </c>
      <c r="B202" s="15" t="s">
        <v>52</v>
      </c>
      <c r="C202" s="27" t="s">
        <v>224</v>
      </c>
      <c r="D202" s="24" t="s">
        <v>118</v>
      </c>
      <c r="E202" s="25" t="s">
        <v>182</v>
      </c>
      <c r="F202" s="18" t="s">
        <v>103</v>
      </c>
      <c r="G202" s="64" t="s">
        <v>89</v>
      </c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97">
        <f t="shared" si="11"/>
        <v>0</v>
      </c>
      <c r="U202" s="16"/>
    </row>
    <row r="203" spans="1:21" s="17" customFormat="1" ht="23.25" customHeight="1">
      <c r="A203" s="22" t="s">
        <v>145</v>
      </c>
      <c r="B203" s="15" t="s">
        <v>53</v>
      </c>
      <c r="C203" s="27" t="s">
        <v>224</v>
      </c>
      <c r="D203" s="24" t="s">
        <v>118</v>
      </c>
      <c r="E203" s="25" t="s">
        <v>182</v>
      </c>
      <c r="F203" s="18" t="s">
        <v>103</v>
      </c>
      <c r="G203" s="64" t="s">
        <v>89</v>
      </c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97">
        <f t="shared" si="11"/>
        <v>0</v>
      </c>
      <c r="U203" s="16"/>
    </row>
    <row r="204" spans="1:21" s="5" customFormat="1" ht="23.25" customHeight="1">
      <c r="A204" s="21" t="s">
        <v>142</v>
      </c>
      <c r="B204" s="1" t="s">
        <v>43</v>
      </c>
      <c r="C204" s="26" t="s">
        <v>224</v>
      </c>
      <c r="D204" s="34" t="s">
        <v>100</v>
      </c>
      <c r="E204" s="35" t="s">
        <v>182</v>
      </c>
      <c r="F204" s="36" t="s">
        <v>103</v>
      </c>
      <c r="G204" s="63" t="s">
        <v>89</v>
      </c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97">
        <f t="shared" si="11"/>
        <v>0</v>
      </c>
      <c r="U204" s="4"/>
    </row>
    <row r="205" spans="1:21" s="5" customFormat="1" ht="23.25" customHeight="1">
      <c r="A205" s="21" t="s">
        <v>143</v>
      </c>
      <c r="B205" s="1" t="s">
        <v>44</v>
      </c>
      <c r="C205" s="26" t="s">
        <v>224</v>
      </c>
      <c r="D205" s="34" t="s">
        <v>100</v>
      </c>
      <c r="E205" s="35" t="s">
        <v>225</v>
      </c>
      <c r="F205" s="36" t="s">
        <v>103</v>
      </c>
      <c r="G205" s="63" t="s">
        <v>88</v>
      </c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97">
        <f t="shared" si="11"/>
        <v>0</v>
      </c>
      <c r="U205" s="4"/>
    </row>
    <row r="206" spans="1:21" s="5" customFormat="1" ht="23.25" customHeight="1">
      <c r="A206" s="21" t="s">
        <v>171</v>
      </c>
      <c r="B206" s="1" t="s">
        <v>44</v>
      </c>
      <c r="C206" s="26" t="s">
        <v>224</v>
      </c>
      <c r="D206" s="34" t="s">
        <v>100</v>
      </c>
      <c r="E206" s="35" t="s">
        <v>182</v>
      </c>
      <c r="F206" s="36" t="s">
        <v>103</v>
      </c>
      <c r="G206" s="63" t="s">
        <v>89</v>
      </c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97">
        <f t="shared" si="11"/>
        <v>0</v>
      </c>
      <c r="U206" s="4"/>
    </row>
    <row r="207" spans="1:21" s="5" customFormat="1" ht="23.25" customHeight="1">
      <c r="A207" s="21" t="s">
        <v>143</v>
      </c>
      <c r="B207" s="1" t="s">
        <v>45</v>
      </c>
      <c r="C207" s="26" t="s">
        <v>224</v>
      </c>
      <c r="D207" s="34" t="s">
        <v>100</v>
      </c>
      <c r="E207" s="35" t="s">
        <v>225</v>
      </c>
      <c r="F207" s="36" t="s">
        <v>103</v>
      </c>
      <c r="G207" s="63" t="s">
        <v>88</v>
      </c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97">
        <f t="shared" si="11"/>
        <v>0</v>
      </c>
      <c r="U207" s="4"/>
    </row>
    <row r="208" spans="1:21" s="5" customFormat="1" ht="23.25" customHeight="1">
      <c r="A208" s="21" t="s">
        <v>171</v>
      </c>
      <c r="B208" s="1" t="s">
        <v>45</v>
      </c>
      <c r="C208" s="26" t="s">
        <v>224</v>
      </c>
      <c r="D208" s="34" t="s">
        <v>100</v>
      </c>
      <c r="E208" s="35" t="s">
        <v>182</v>
      </c>
      <c r="F208" s="36" t="s">
        <v>103</v>
      </c>
      <c r="G208" s="63" t="s">
        <v>89</v>
      </c>
      <c r="H208" s="74"/>
      <c r="I208" s="74"/>
      <c r="J208" s="74"/>
      <c r="K208" s="74"/>
      <c r="L208" s="74"/>
      <c r="M208" s="74"/>
      <c r="N208" s="74"/>
      <c r="O208" s="74"/>
      <c r="P208" s="74"/>
      <c r="Q208" s="74">
        <v>1600</v>
      </c>
      <c r="R208" s="74"/>
      <c r="S208" s="74"/>
      <c r="T208" s="97">
        <f t="shared" si="11"/>
        <v>1600</v>
      </c>
      <c r="U208" s="4"/>
    </row>
    <row r="209" spans="1:21" s="5" customFormat="1" ht="23.25" customHeight="1">
      <c r="A209" s="21" t="s">
        <v>143</v>
      </c>
      <c r="B209" s="1" t="s">
        <v>46</v>
      </c>
      <c r="C209" s="26" t="s">
        <v>224</v>
      </c>
      <c r="D209" s="34" t="s">
        <v>100</v>
      </c>
      <c r="E209" s="35" t="s">
        <v>225</v>
      </c>
      <c r="F209" s="36" t="s">
        <v>103</v>
      </c>
      <c r="G209" s="63" t="s">
        <v>88</v>
      </c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97">
        <f t="shared" si="11"/>
        <v>0</v>
      </c>
      <c r="U209" s="4"/>
    </row>
    <row r="210" spans="1:21" s="5" customFormat="1" ht="23.25" customHeight="1">
      <c r="A210" s="21" t="s">
        <v>143</v>
      </c>
      <c r="B210" s="1" t="s">
        <v>254</v>
      </c>
      <c r="C210" s="26"/>
      <c r="D210" s="34"/>
      <c r="E210" s="35"/>
      <c r="F210" s="36"/>
      <c r="G210" s="63" t="s">
        <v>88</v>
      </c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97">
        <f t="shared" si="11"/>
        <v>0</v>
      </c>
      <c r="U210" s="4"/>
    </row>
    <row r="211" spans="1:21" s="11" customFormat="1" ht="23.25" customHeight="1">
      <c r="A211" s="21" t="s">
        <v>171</v>
      </c>
      <c r="B211" s="1" t="s">
        <v>46</v>
      </c>
      <c r="C211" s="26" t="s">
        <v>224</v>
      </c>
      <c r="D211" s="34" t="s">
        <v>100</v>
      </c>
      <c r="E211" s="35" t="s">
        <v>182</v>
      </c>
      <c r="F211" s="36" t="s">
        <v>103</v>
      </c>
      <c r="G211" s="63" t="s">
        <v>89</v>
      </c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97">
        <f t="shared" si="11"/>
        <v>0</v>
      </c>
      <c r="U211" s="10"/>
    </row>
    <row r="212" spans="1:21" s="11" customFormat="1" ht="23.25" customHeight="1">
      <c r="A212" s="21" t="s">
        <v>172</v>
      </c>
      <c r="B212" s="1" t="s">
        <v>47</v>
      </c>
      <c r="C212" s="26" t="s">
        <v>224</v>
      </c>
      <c r="D212" s="34" t="s">
        <v>100</v>
      </c>
      <c r="E212" s="35" t="s">
        <v>182</v>
      </c>
      <c r="F212" s="36" t="s">
        <v>103</v>
      </c>
      <c r="G212" s="63" t="s">
        <v>89</v>
      </c>
      <c r="H212" s="74"/>
      <c r="I212" s="74"/>
      <c r="J212" s="74"/>
      <c r="K212" s="74"/>
      <c r="L212" s="74"/>
      <c r="M212" s="74"/>
      <c r="N212" s="74"/>
      <c r="O212" s="74">
        <v>5000</v>
      </c>
      <c r="P212" s="74"/>
      <c r="Q212" s="74"/>
      <c r="R212" s="74"/>
      <c r="S212" s="74"/>
      <c r="T212" s="97">
        <f aca="true" t="shared" si="16" ref="T212:T234">SUM(H212:S212)</f>
        <v>5000</v>
      </c>
      <c r="U212" s="10"/>
    </row>
    <row r="213" spans="1:21" s="17" customFormat="1" ht="23.25" customHeight="1">
      <c r="A213" s="22" t="s">
        <v>172</v>
      </c>
      <c r="B213" s="15" t="s">
        <v>79</v>
      </c>
      <c r="C213" s="27" t="s">
        <v>185</v>
      </c>
      <c r="D213" s="24" t="s">
        <v>101</v>
      </c>
      <c r="E213" s="25" t="s">
        <v>186</v>
      </c>
      <c r="F213" s="18" t="s">
        <v>103</v>
      </c>
      <c r="G213" s="64" t="s">
        <v>89</v>
      </c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97">
        <f t="shared" si="16"/>
        <v>0</v>
      </c>
      <c r="U213" s="16"/>
    </row>
    <row r="214" spans="1:21" s="17" customFormat="1" ht="23.25" customHeight="1">
      <c r="A214" s="22" t="s">
        <v>171</v>
      </c>
      <c r="B214" s="15" t="s">
        <v>193</v>
      </c>
      <c r="C214" s="27" t="s">
        <v>185</v>
      </c>
      <c r="D214" s="24" t="s">
        <v>101</v>
      </c>
      <c r="E214" s="25" t="s">
        <v>186</v>
      </c>
      <c r="F214" s="18" t="s">
        <v>103</v>
      </c>
      <c r="G214" s="64" t="s">
        <v>89</v>
      </c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97">
        <f t="shared" si="16"/>
        <v>0</v>
      </c>
      <c r="U214" s="16"/>
    </row>
    <row r="215" spans="1:21" s="17" customFormat="1" ht="23.25" customHeight="1">
      <c r="A215" s="22" t="s">
        <v>171</v>
      </c>
      <c r="B215" s="15" t="s">
        <v>194</v>
      </c>
      <c r="C215" s="27" t="s">
        <v>185</v>
      </c>
      <c r="D215" s="24" t="s">
        <v>101</v>
      </c>
      <c r="E215" s="25" t="s">
        <v>186</v>
      </c>
      <c r="F215" s="18" t="s">
        <v>103</v>
      </c>
      <c r="G215" s="64" t="s">
        <v>89</v>
      </c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97">
        <f t="shared" si="16"/>
        <v>0</v>
      </c>
      <c r="U215" s="16"/>
    </row>
    <row r="216" spans="1:21" s="17" customFormat="1" ht="23.25" customHeight="1">
      <c r="A216" s="22" t="s">
        <v>149</v>
      </c>
      <c r="B216" s="15" t="s">
        <v>80</v>
      </c>
      <c r="C216" s="27" t="s">
        <v>185</v>
      </c>
      <c r="D216" s="24" t="s">
        <v>101</v>
      </c>
      <c r="E216" s="25" t="s">
        <v>186</v>
      </c>
      <c r="F216" s="18" t="s">
        <v>103</v>
      </c>
      <c r="G216" s="64" t="s">
        <v>89</v>
      </c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97">
        <f t="shared" si="16"/>
        <v>0</v>
      </c>
      <c r="U216" s="16"/>
    </row>
    <row r="217" spans="1:21" s="17" customFormat="1" ht="23.25" customHeight="1">
      <c r="A217" s="22" t="s">
        <v>149</v>
      </c>
      <c r="B217" s="15" t="s">
        <v>81</v>
      </c>
      <c r="C217" s="27" t="s">
        <v>185</v>
      </c>
      <c r="D217" s="24" t="s">
        <v>101</v>
      </c>
      <c r="E217" s="25" t="s">
        <v>186</v>
      </c>
      <c r="F217" s="18" t="s">
        <v>103</v>
      </c>
      <c r="G217" s="64" t="s">
        <v>89</v>
      </c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97">
        <f t="shared" si="16"/>
        <v>0</v>
      </c>
      <c r="U217" s="16"/>
    </row>
    <row r="218" spans="1:21" s="17" customFormat="1" ht="23.25" customHeight="1">
      <c r="A218" s="22" t="s">
        <v>143</v>
      </c>
      <c r="B218" s="15" t="s">
        <v>175</v>
      </c>
      <c r="C218" s="27" t="s">
        <v>185</v>
      </c>
      <c r="D218" s="24" t="s">
        <v>101</v>
      </c>
      <c r="E218" s="25" t="s">
        <v>195</v>
      </c>
      <c r="F218" s="18" t="s">
        <v>104</v>
      </c>
      <c r="G218" s="64" t="s">
        <v>91</v>
      </c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97">
        <f t="shared" si="16"/>
        <v>0</v>
      </c>
      <c r="U218" s="16"/>
    </row>
    <row r="219" spans="1:21" s="17" customFormat="1" ht="23.25" customHeight="1">
      <c r="A219" s="22" t="s">
        <v>165</v>
      </c>
      <c r="B219" s="15" t="s">
        <v>175</v>
      </c>
      <c r="C219" s="27" t="s">
        <v>185</v>
      </c>
      <c r="D219" s="24" t="s">
        <v>101</v>
      </c>
      <c r="E219" s="25" t="s">
        <v>196</v>
      </c>
      <c r="F219" s="18" t="s">
        <v>104</v>
      </c>
      <c r="G219" s="64" t="s">
        <v>89</v>
      </c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97">
        <f t="shared" si="16"/>
        <v>0</v>
      </c>
      <c r="U219" s="16"/>
    </row>
    <row r="220" spans="1:21" s="17" customFormat="1" ht="23.25" customHeight="1">
      <c r="A220" s="22" t="s">
        <v>174</v>
      </c>
      <c r="B220" s="15" t="s">
        <v>197</v>
      </c>
      <c r="C220" s="27" t="s">
        <v>185</v>
      </c>
      <c r="D220" s="24" t="s">
        <v>101</v>
      </c>
      <c r="E220" s="25" t="s">
        <v>186</v>
      </c>
      <c r="F220" s="18" t="s">
        <v>103</v>
      </c>
      <c r="G220" s="64" t="s">
        <v>89</v>
      </c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97">
        <f t="shared" si="16"/>
        <v>0</v>
      </c>
      <c r="U220" s="16"/>
    </row>
    <row r="221" spans="1:21" s="11" customFormat="1" ht="23.25" customHeight="1">
      <c r="A221" s="21" t="s">
        <v>173</v>
      </c>
      <c r="B221" s="1" t="s">
        <v>226</v>
      </c>
      <c r="C221" s="26" t="s">
        <v>224</v>
      </c>
      <c r="D221" s="34" t="s">
        <v>100</v>
      </c>
      <c r="E221" s="35" t="s">
        <v>182</v>
      </c>
      <c r="F221" s="36" t="s">
        <v>103</v>
      </c>
      <c r="G221" s="63" t="s">
        <v>89</v>
      </c>
      <c r="H221" s="74"/>
      <c r="I221" s="74">
        <v>145374.7</v>
      </c>
      <c r="J221" s="74">
        <v>104799.3</v>
      </c>
      <c r="K221" s="74">
        <v>56703.42</v>
      </c>
      <c r="L221" s="74">
        <v>32130</v>
      </c>
      <c r="M221" s="74">
        <v>59580.44</v>
      </c>
      <c r="N221" s="74"/>
      <c r="O221" s="74"/>
      <c r="P221" s="74"/>
      <c r="Q221" s="74">
        <f>14509+8897.6+10977</f>
        <v>34383.6</v>
      </c>
      <c r="R221" s="74">
        <f>17884.6</f>
        <v>17884.6</v>
      </c>
      <c r="S221" s="74"/>
      <c r="T221" s="97">
        <f t="shared" si="16"/>
        <v>450856.05999999994</v>
      </c>
      <c r="U221" s="10"/>
    </row>
    <row r="222" spans="1:21" s="11" customFormat="1" ht="23.25" customHeight="1">
      <c r="A222" s="21"/>
      <c r="B222" s="1" t="s">
        <v>258</v>
      </c>
      <c r="C222" s="26" t="s">
        <v>224</v>
      </c>
      <c r="D222" s="34" t="s">
        <v>100</v>
      </c>
      <c r="E222" s="35" t="s">
        <v>182</v>
      </c>
      <c r="F222" s="36" t="s">
        <v>104</v>
      </c>
      <c r="G222" s="63" t="s">
        <v>89</v>
      </c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97"/>
      <c r="U222" s="10"/>
    </row>
    <row r="223" spans="1:21" s="11" customFormat="1" ht="23.25" customHeight="1">
      <c r="A223" s="21" t="s">
        <v>173</v>
      </c>
      <c r="B223" s="1" t="s">
        <v>183</v>
      </c>
      <c r="C223" s="26" t="s">
        <v>224</v>
      </c>
      <c r="D223" s="34" t="s">
        <v>100</v>
      </c>
      <c r="E223" s="35" t="s">
        <v>182</v>
      </c>
      <c r="F223" s="36" t="s">
        <v>103</v>
      </c>
      <c r="G223" s="63" t="s">
        <v>89</v>
      </c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97">
        <f t="shared" si="16"/>
        <v>0</v>
      </c>
      <c r="U223" s="10"/>
    </row>
    <row r="224" spans="1:21" s="11" customFormat="1" ht="23.25" customHeight="1">
      <c r="A224" s="21" t="s">
        <v>173</v>
      </c>
      <c r="B224" s="1" t="s">
        <v>184</v>
      </c>
      <c r="C224" s="26" t="s">
        <v>224</v>
      </c>
      <c r="D224" s="34" t="s">
        <v>100</v>
      </c>
      <c r="E224" s="35" t="s">
        <v>182</v>
      </c>
      <c r="F224" s="36" t="s">
        <v>103</v>
      </c>
      <c r="G224" s="63" t="s">
        <v>89</v>
      </c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97">
        <f t="shared" si="16"/>
        <v>0</v>
      </c>
      <c r="U224" s="10"/>
    </row>
    <row r="225" spans="1:21" s="11" customFormat="1" ht="23.25" customHeight="1">
      <c r="A225" s="21" t="s">
        <v>173</v>
      </c>
      <c r="B225" s="1" t="s">
        <v>69</v>
      </c>
      <c r="C225" s="26" t="s">
        <v>224</v>
      </c>
      <c r="D225" s="34" t="s">
        <v>100</v>
      </c>
      <c r="E225" s="35" t="s">
        <v>182</v>
      </c>
      <c r="F225" s="36" t="s">
        <v>103</v>
      </c>
      <c r="G225" s="63" t="s">
        <v>89</v>
      </c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97">
        <f t="shared" si="16"/>
        <v>0</v>
      </c>
      <c r="U225" s="10"/>
    </row>
    <row r="226" spans="1:21" s="11" customFormat="1" ht="23.25" customHeight="1">
      <c r="A226" s="21" t="s">
        <v>174</v>
      </c>
      <c r="B226" s="1" t="s">
        <v>48</v>
      </c>
      <c r="C226" s="26" t="s">
        <v>224</v>
      </c>
      <c r="D226" s="34" t="s">
        <v>100</v>
      </c>
      <c r="E226" s="35" t="s">
        <v>182</v>
      </c>
      <c r="F226" s="36" t="s">
        <v>103</v>
      </c>
      <c r="G226" s="63" t="s">
        <v>89</v>
      </c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97">
        <f t="shared" si="16"/>
        <v>0</v>
      </c>
      <c r="U226" s="10"/>
    </row>
    <row r="227" spans="1:21" s="11" customFormat="1" ht="23.25" customHeight="1">
      <c r="A227" s="21"/>
      <c r="B227" s="1" t="s">
        <v>259</v>
      </c>
      <c r="C227" s="26" t="s">
        <v>224</v>
      </c>
      <c r="D227" s="34" t="s">
        <v>100</v>
      </c>
      <c r="E227" s="35" t="s">
        <v>182</v>
      </c>
      <c r="F227" s="36" t="s">
        <v>104</v>
      </c>
      <c r="G227" s="63" t="s">
        <v>89</v>
      </c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97"/>
      <c r="U227" s="10"/>
    </row>
    <row r="228" spans="1:21" s="11" customFormat="1" ht="23.25" customHeight="1">
      <c r="A228" s="21" t="s">
        <v>149</v>
      </c>
      <c r="B228" s="1" t="s">
        <v>49</v>
      </c>
      <c r="C228" s="26" t="s">
        <v>224</v>
      </c>
      <c r="D228" s="34" t="s">
        <v>100</v>
      </c>
      <c r="E228" s="35" t="s">
        <v>182</v>
      </c>
      <c r="F228" s="36" t="s">
        <v>103</v>
      </c>
      <c r="G228" s="63" t="s">
        <v>89</v>
      </c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>
        <v>1684.8</v>
      </c>
      <c r="T228" s="97">
        <f t="shared" si="16"/>
        <v>1684.8</v>
      </c>
      <c r="U228" s="10"/>
    </row>
    <row r="229" spans="1:21" s="11" customFormat="1" ht="23.25" customHeight="1">
      <c r="A229" s="21"/>
      <c r="B229" s="1" t="s">
        <v>247</v>
      </c>
      <c r="C229" s="26" t="s">
        <v>224</v>
      </c>
      <c r="D229" s="34" t="s">
        <v>100</v>
      </c>
      <c r="E229" s="35" t="s">
        <v>225</v>
      </c>
      <c r="F229" s="36" t="s">
        <v>103</v>
      </c>
      <c r="G229" s="63" t="s">
        <v>89</v>
      </c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97">
        <f t="shared" si="16"/>
        <v>0</v>
      </c>
      <c r="U229" s="10"/>
    </row>
    <row r="230" spans="1:21" s="11" customFormat="1" ht="23.25" customHeight="1">
      <c r="A230" s="21" t="s">
        <v>143</v>
      </c>
      <c r="B230" s="1" t="s">
        <v>77</v>
      </c>
      <c r="C230" s="26" t="s">
        <v>224</v>
      </c>
      <c r="D230" s="34" t="s">
        <v>100</v>
      </c>
      <c r="E230" s="35" t="s">
        <v>225</v>
      </c>
      <c r="F230" s="36" t="s">
        <v>103</v>
      </c>
      <c r="G230" s="63" t="s">
        <v>88</v>
      </c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97">
        <f t="shared" si="16"/>
        <v>0</v>
      </c>
      <c r="U230" s="10"/>
    </row>
    <row r="231" spans="1:21" s="11" customFormat="1" ht="23.25" customHeight="1">
      <c r="A231" s="21" t="s">
        <v>139</v>
      </c>
      <c r="B231" s="1" t="s">
        <v>77</v>
      </c>
      <c r="C231" s="26" t="s">
        <v>224</v>
      </c>
      <c r="D231" s="34" t="s">
        <v>100</v>
      </c>
      <c r="E231" s="35" t="s">
        <v>182</v>
      </c>
      <c r="F231" s="36" t="s">
        <v>103</v>
      </c>
      <c r="G231" s="63" t="s">
        <v>89</v>
      </c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97">
        <f t="shared" si="16"/>
        <v>0</v>
      </c>
      <c r="U231" s="10"/>
    </row>
    <row r="232" spans="1:21" s="11" customFormat="1" ht="23.25" customHeight="1">
      <c r="A232" s="21"/>
      <c r="B232" s="1" t="s">
        <v>260</v>
      </c>
      <c r="C232" s="26" t="s">
        <v>224</v>
      </c>
      <c r="D232" s="34" t="s">
        <v>100</v>
      </c>
      <c r="E232" s="35" t="s">
        <v>182</v>
      </c>
      <c r="F232" s="36" t="s">
        <v>104</v>
      </c>
      <c r="G232" s="63" t="s">
        <v>89</v>
      </c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97"/>
      <c r="U232" s="10"/>
    </row>
    <row r="233" spans="1:21" s="11" customFormat="1" ht="23.25" customHeight="1">
      <c r="A233" s="21"/>
      <c r="B233" s="1" t="s">
        <v>246</v>
      </c>
      <c r="C233" s="26"/>
      <c r="D233" s="34"/>
      <c r="E233" s="35"/>
      <c r="F233" s="36"/>
      <c r="G233" s="63" t="s">
        <v>89</v>
      </c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2">
        <f t="shared" si="16"/>
        <v>0</v>
      </c>
      <c r="U233" s="10"/>
    </row>
    <row r="234" spans="1:21" s="11" customFormat="1" ht="23.25" customHeight="1">
      <c r="A234" s="21" t="s">
        <v>149</v>
      </c>
      <c r="B234" s="1" t="s">
        <v>192</v>
      </c>
      <c r="C234" s="26" t="s">
        <v>224</v>
      </c>
      <c r="D234" s="34" t="s">
        <v>100</v>
      </c>
      <c r="E234" s="35" t="s">
        <v>182</v>
      </c>
      <c r="F234" s="36" t="s">
        <v>103</v>
      </c>
      <c r="G234" s="63" t="s">
        <v>89</v>
      </c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2">
        <f t="shared" si="16"/>
        <v>0</v>
      </c>
      <c r="U234" s="10"/>
    </row>
    <row r="236" spans="1:20" s="13" customFormat="1" ht="35.25" customHeight="1">
      <c r="A236" s="56"/>
      <c r="B236" s="98" t="s">
        <v>220</v>
      </c>
      <c r="C236" s="98"/>
      <c r="D236" s="98"/>
      <c r="E236" s="98"/>
      <c r="F236" s="98"/>
      <c r="G236" s="98"/>
      <c r="H236" s="98"/>
      <c r="I236" s="77"/>
      <c r="J236" s="77"/>
      <c r="K236" s="99" t="s">
        <v>221</v>
      </c>
      <c r="L236" s="99"/>
      <c r="M236" s="99"/>
      <c r="N236" s="77"/>
      <c r="O236" s="77"/>
      <c r="P236" s="77"/>
      <c r="Q236" s="77"/>
      <c r="R236" s="77"/>
      <c r="S236" s="77"/>
      <c r="T236" s="77"/>
    </row>
    <row r="237" spans="1:20" s="13" customFormat="1" ht="27.75">
      <c r="A237" s="56"/>
      <c r="B237" s="98"/>
      <c r="C237" s="98"/>
      <c r="D237" s="98"/>
      <c r="E237" s="98"/>
      <c r="F237" s="98"/>
      <c r="G237" s="98"/>
      <c r="H237" s="98"/>
      <c r="I237" s="77"/>
      <c r="J237" s="77"/>
      <c r="K237" s="99"/>
      <c r="L237" s="99"/>
      <c r="M237" s="99"/>
      <c r="N237" s="78"/>
      <c r="O237" s="78"/>
      <c r="P237" s="78"/>
      <c r="Q237" s="78"/>
      <c r="R237" s="78"/>
      <c r="S237" s="78"/>
      <c r="T237" s="79"/>
    </row>
    <row r="238" spans="1:20" s="13" customFormat="1" ht="27.75">
      <c r="A238" s="56"/>
      <c r="B238" s="98" t="s">
        <v>222</v>
      </c>
      <c r="C238" s="98"/>
      <c r="D238" s="98"/>
      <c r="E238" s="98"/>
      <c r="F238" s="98"/>
      <c r="G238" s="98"/>
      <c r="H238" s="98"/>
      <c r="I238" s="77"/>
      <c r="J238" s="77"/>
      <c r="K238" s="99" t="s">
        <v>223</v>
      </c>
      <c r="L238" s="99"/>
      <c r="M238" s="99"/>
      <c r="N238" s="80"/>
      <c r="O238" s="80"/>
      <c r="P238" s="80"/>
      <c r="Q238" s="80"/>
      <c r="R238" s="80"/>
      <c r="S238" s="80"/>
      <c r="T238" s="81"/>
    </row>
    <row r="239" spans="1:20" s="13" customFormat="1" ht="27.75">
      <c r="A239" s="56"/>
      <c r="C239" s="57"/>
      <c r="D239" s="59"/>
      <c r="E239" s="60"/>
      <c r="F239" s="61"/>
      <c r="G239" s="58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1"/>
    </row>
    <row r="240" spans="1:20" s="50" customFormat="1" ht="23.25">
      <c r="A240" s="49"/>
      <c r="C240" s="51"/>
      <c r="D240" s="52"/>
      <c r="E240" s="53"/>
      <c r="F240" s="54"/>
      <c r="G240" s="55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3"/>
    </row>
    <row r="241" spans="1:20" s="50" customFormat="1" ht="23.25">
      <c r="A241" s="49"/>
      <c r="C241" s="51"/>
      <c r="D241" s="52"/>
      <c r="E241" s="53"/>
      <c r="F241" s="54"/>
      <c r="G241" s="55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3"/>
    </row>
  </sheetData>
  <sheetProtection/>
  <mergeCells count="16">
    <mergeCell ref="A1:T1"/>
    <mergeCell ref="A3:A7"/>
    <mergeCell ref="B3:B6"/>
    <mergeCell ref="C3:C7"/>
    <mergeCell ref="D3:E4"/>
    <mergeCell ref="F3:F7"/>
    <mergeCell ref="G3:G7"/>
    <mergeCell ref="H3:T5"/>
    <mergeCell ref="D5:D7"/>
    <mergeCell ref="E5:E7"/>
    <mergeCell ref="B238:H238"/>
    <mergeCell ref="K238:M238"/>
    <mergeCell ref="B236:H236"/>
    <mergeCell ref="K236:M236"/>
    <mergeCell ref="B237:H237"/>
    <mergeCell ref="K237:M237"/>
  </mergeCells>
  <printOptions/>
  <pageMargins left="0.25" right="0.25" top="0.75" bottom="0.75" header="0.3" footer="0.3"/>
  <pageSetup horizontalDpi="600" verticalDpi="600" orientation="landscape" paperSize="9" scale="3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Перепелицына</dc:creator>
  <cp:keywords/>
  <dc:description/>
  <cp:lastModifiedBy>server</cp:lastModifiedBy>
  <cp:lastPrinted>2015-10-13T10:28:55Z</cp:lastPrinted>
  <dcterms:created xsi:type="dcterms:W3CDTF">2008-09-02T11:50:14Z</dcterms:created>
  <dcterms:modified xsi:type="dcterms:W3CDTF">2016-01-18T12:41:36Z</dcterms:modified>
  <cp:category/>
  <cp:version/>
  <cp:contentType/>
  <cp:contentStatus/>
</cp:coreProperties>
</file>